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Etape 1 Juniors" sheetId="1" r:id="rId1"/>
    <sheet name="CLM Juniors" sheetId="2" r:id="rId2"/>
    <sheet name="Etape 3 Juniors" sheetId="3" r:id="rId3"/>
  </sheets>
  <definedNames/>
  <calcPr fullCalcOnLoad="1"/>
</workbook>
</file>

<file path=xl/sharedStrings.xml><?xml version="1.0" encoding="utf-8"?>
<sst xmlns="http://schemas.openxmlformats.org/spreadsheetml/2006/main" count="280" uniqueCount="195">
  <si>
    <t>Internationale Juniors</t>
  </si>
  <si>
    <t>RONDE DES VALLEES  HEMONSTOIR</t>
  </si>
  <si>
    <t>GRAND PRIX CENTRE BRETAGNE</t>
  </si>
  <si>
    <t>Contrôle</t>
  </si>
  <si>
    <t>VCP LOUDEAC</t>
  </si>
  <si>
    <t>KMS Parcourus</t>
  </si>
  <si>
    <t>Kms à         Parcourir</t>
  </si>
  <si>
    <t>Lieu de passage</t>
  </si>
  <si>
    <t>Route empruntée</t>
  </si>
  <si>
    <t>Heure de Passage</t>
  </si>
  <si>
    <t>COURSE EN LIGNE</t>
  </si>
  <si>
    <t>à</t>
  </si>
  <si>
    <t>Km / H</t>
  </si>
  <si>
    <t>Course neutralisée</t>
  </si>
  <si>
    <t>D 69</t>
  </si>
  <si>
    <t>Tout droit</t>
  </si>
  <si>
    <t>Loudeac passage à niveau</t>
  </si>
  <si>
    <t>Tournez à gauche</t>
  </si>
  <si>
    <t>D 778</t>
  </si>
  <si>
    <t>Tournez à droite</t>
  </si>
  <si>
    <t>Grimpeur</t>
  </si>
  <si>
    <t>C1</t>
  </si>
  <si>
    <t>Point Chaud</t>
  </si>
  <si>
    <t>C 2</t>
  </si>
  <si>
    <t>ARRIVEE</t>
  </si>
  <si>
    <t>D 768</t>
  </si>
  <si>
    <t>Départ NOYAL PONTIVY</t>
  </si>
  <si>
    <t>Passage Pont voie rapide</t>
  </si>
  <si>
    <t>Eglise St Gérand</t>
  </si>
  <si>
    <t xml:space="preserve"> C  2 - 768 B</t>
  </si>
  <si>
    <t>Carrefour</t>
  </si>
  <si>
    <t>768 B - C 2</t>
  </si>
  <si>
    <t>768 B - D 322</t>
  </si>
  <si>
    <t>Tournez à gauche vers Croixanvec</t>
  </si>
  <si>
    <t>Le Guer</t>
  </si>
  <si>
    <t xml:space="preserve">D 322 </t>
  </si>
  <si>
    <t>Croixanvec</t>
  </si>
  <si>
    <t>Coetmizian</t>
  </si>
  <si>
    <t>Salle des Fêtes Hémonstoir</t>
  </si>
  <si>
    <t>Mairie  Hémonstoir</t>
  </si>
  <si>
    <t>Circuit en Ligne     1ème étape 2014</t>
  </si>
  <si>
    <t xml:space="preserve">SAMEDI 16  Août 2014                    </t>
  </si>
  <si>
    <t>2 ronds point successif</t>
  </si>
  <si>
    <t>Rond point N164</t>
  </si>
  <si>
    <t>2éme croisement</t>
  </si>
  <si>
    <t>Tourner à gauche Direction UZEL</t>
  </si>
  <si>
    <t>La belle étoile</t>
  </si>
  <si>
    <t>A gouche direction ST THELO</t>
  </si>
  <si>
    <t xml:space="preserve">   Tourner a droite</t>
  </si>
  <si>
    <t>St Thélo</t>
  </si>
  <si>
    <t>St gilles Vx marché</t>
  </si>
  <si>
    <t>Barrage Bosméleac</t>
  </si>
  <si>
    <r>
      <t xml:space="preserve">Le breil              </t>
    </r>
    <r>
      <rPr>
        <b/>
        <sz val="11"/>
        <color indexed="10"/>
        <rFont val="Calibri"/>
        <family val="2"/>
      </rPr>
      <t>(MG)</t>
    </r>
  </si>
  <si>
    <t>Direction Uzel</t>
  </si>
  <si>
    <r>
      <t xml:space="preserve">UZEL                </t>
    </r>
    <r>
      <rPr>
        <b/>
        <sz val="11"/>
        <color indexed="10"/>
        <rFont val="Calibri"/>
        <family val="2"/>
      </rPr>
      <t xml:space="preserve"> (MG)</t>
    </r>
  </si>
  <si>
    <t>Croisement</t>
  </si>
  <si>
    <t>à gauche puis à droite</t>
  </si>
  <si>
    <t>A droite</t>
  </si>
  <si>
    <t>Croisement route de St brieuc</t>
  </si>
  <si>
    <t>D700 / D35</t>
  </si>
  <si>
    <t>DANGER    Tout droit</t>
  </si>
  <si>
    <r>
      <t xml:space="preserve">                                  </t>
    </r>
    <r>
      <rPr>
        <b/>
        <sz val="11"/>
        <color indexed="30"/>
        <rFont val="Calibri"/>
        <family val="2"/>
      </rPr>
      <t xml:space="preserve"> (PC)</t>
    </r>
  </si>
  <si>
    <t>Croisement ancienne route St Brieuc</t>
  </si>
  <si>
    <t>Gausson</t>
  </si>
  <si>
    <t>Direction Plouguenat</t>
  </si>
  <si>
    <t>Plouguenast centre</t>
  </si>
  <si>
    <r>
      <t xml:space="preserve">La hutte Charles  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(MG)</t>
    </r>
  </si>
  <si>
    <t xml:space="preserve">Le tourlanquin croisement </t>
  </si>
  <si>
    <t>A droite Direction Grace-uzel</t>
  </si>
  <si>
    <t>Grace-uzel</t>
  </si>
  <si>
    <t>D41</t>
  </si>
  <si>
    <r>
      <t xml:space="preserve">Trévé             </t>
    </r>
    <r>
      <rPr>
        <b/>
        <sz val="11"/>
        <color indexed="12"/>
        <rFont val="Calibri"/>
        <family val="2"/>
      </rPr>
      <t>(PC)</t>
    </r>
  </si>
  <si>
    <t>D41 / D7</t>
  </si>
  <si>
    <r>
      <t xml:space="preserve">Croisement RD37 c </t>
    </r>
    <r>
      <rPr>
        <b/>
        <sz val="11"/>
        <color indexed="10"/>
        <rFont val="Calibri"/>
        <family val="2"/>
      </rPr>
      <t>DEPART REEL</t>
    </r>
  </si>
  <si>
    <t>D7</t>
  </si>
  <si>
    <t xml:space="preserve">St Caradec croisement </t>
  </si>
  <si>
    <t>D69   D35</t>
  </si>
  <si>
    <t>St guen</t>
  </si>
  <si>
    <t>D35  C5</t>
  </si>
  <si>
    <t>Direction le quillio</t>
  </si>
  <si>
    <t xml:space="preserve">      (MG)</t>
  </si>
  <si>
    <r>
      <t xml:space="preserve">Le Quillio       </t>
    </r>
    <r>
      <rPr>
        <b/>
        <sz val="11"/>
        <color indexed="10"/>
        <rFont val="Calibri"/>
        <family val="2"/>
      </rPr>
      <t xml:space="preserve">  </t>
    </r>
    <r>
      <rPr>
        <b/>
        <sz val="11"/>
        <rFont val="Calibri"/>
        <family val="2"/>
      </rPr>
      <t>A gauhe</t>
    </r>
  </si>
  <si>
    <t>Croisement à droite</t>
  </si>
  <si>
    <t>D63  D69</t>
  </si>
  <si>
    <t>direction MERLEAC</t>
  </si>
  <si>
    <t>ST YVES</t>
  </si>
  <si>
    <t>C9</t>
  </si>
  <si>
    <r>
      <t xml:space="preserve">Tout droit   </t>
    </r>
    <r>
      <rPr>
        <b/>
        <sz val="10"/>
        <color indexed="10"/>
        <rFont val="Calibri"/>
        <family val="2"/>
      </rPr>
      <t>2 Virages dangereux</t>
    </r>
  </si>
  <si>
    <t>Entrée Merléac</t>
  </si>
  <si>
    <t>C3</t>
  </si>
  <si>
    <t>Direction BOSMELEAC</t>
  </si>
  <si>
    <t>à gauche C3 D41 et encore à gauche</t>
  </si>
  <si>
    <r>
      <t xml:space="preserve">vers barrage </t>
    </r>
    <r>
      <rPr>
        <b/>
        <sz val="9"/>
        <color indexed="10"/>
        <rFont val="Calibri"/>
        <family val="2"/>
      </rPr>
      <t>DECENTE DANGEREUSE</t>
    </r>
  </si>
  <si>
    <r>
      <t xml:space="preserve">Tout droit ALLINEUC </t>
    </r>
    <r>
      <rPr>
        <b/>
        <sz val="8"/>
        <color indexed="10"/>
        <rFont val="Calibri"/>
        <family val="2"/>
      </rPr>
      <t>DECENTE DANGEREUSE</t>
    </r>
  </si>
  <si>
    <r>
      <t xml:space="preserve">Panneau MERLEAC   </t>
    </r>
    <r>
      <rPr>
        <sz val="11"/>
        <color indexed="12"/>
        <rFont val="Calibri"/>
        <family val="2"/>
      </rPr>
      <t>(PC)</t>
    </r>
  </si>
  <si>
    <t>MERLEAC bourg</t>
  </si>
  <si>
    <t>D53</t>
  </si>
  <si>
    <t>Grimpeur  (poulailler)</t>
  </si>
  <si>
    <t>Direction UZEL</t>
  </si>
  <si>
    <t>Les Aunecades carrefour</t>
  </si>
  <si>
    <t>D35  D76</t>
  </si>
  <si>
    <t>à Gauche</t>
  </si>
  <si>
    <t>D7  D35</t>
  </si>
  <si>
    <r>
      <t xml:space="preserve">Virage dangereux en épingle </t>
    </r>
    <r>
      <rPr>
        <b/>
        <sz val="9"/>
        <rFont val="Calibri"/>
        <family val="2"/>
      </rPr>
      <t>a gauche</t>
    </r>
  </si>
  <si>
    <t>RAVITAILLEMENT</t>
  </si>
  <si>
    <t>Route LAMBALE -PLOUDEGNAST</t>
  </si>
  <si>
    <t>à droite direction LOUDEAC</t>
  </si>
  <si>
    <t>à droite direction Uzel D768-D27</t>
  </si>
  <si>
    <t>tout droit D27 D76</t>
  </si>
  <si>
    <t>D700 / D768</t>
  </si>
  <si>
    <t>Direction Grace-uzel  a gauche</t>
  </si>
  <si>
    <t>Direction Trévé  a gauche</t>
  </si>
  <si>
    <t>Point Chaud   a droite</t>
  </si>
  <si>
    <t xml:space="preserve">D27  D76   </t>
  </si>
  <si>
    <t>D768  D27</t>
  </si>
  <si>
    <t>premier passage sur la ligne</t>
  </si>
  <si>
    <r>
      <t xml:space="preserve">Deuxième passage de la ligne </t>
    </r>
    <r>
      <rPr>
        <b/>
        <sz val="11"/>
        <color indexed="12"/>
        <rFont val="Calibri"/>
        <family val="2"/>
      </rPr>
      <t>(PC)</t>
    </r>
  </si>
  <si>
    <t>Troisième passage de la ligne</t>
  </si>
  <si>
    <t>Quatrième passage de la ligne</t>
  </si>
  <si>
    <t>Cinquième passage de la ligne</t>
  </si>
  <si>
    <t xml:space="preserve">   a droite</t>
  </si>
  <si>
    <r>
      <t>Grimpeur</t>
    </r>
    <r>
      <rPr>
        <sz val="9"/>
        <color indexed="8"/>
        <rFont val="Calibri"/>
        <family val="2"/>
      </rPr>
      <t xml:space="preserve"> Direction Mur de bretagne</t>
    </r>
  </si>
  <si>
    <t>Départ à HémonstoirBourg</t>
  </si>
  <si>
    <t>D7 D69</t>
  </si>
  <si>
    <t>D69</t>
  </si>
  <si>
    <t>C5</t>
  </si>
  <si>
    <t>D81 / D76</t>
  </si>
  <si>
    <t>D35</t>
  </si>
  <si>
    <t>Caupé</t>
  </si>
  <si>
    <t xml:space="preserve">D7  </t>
  </si>
  <si>
    <t xml:space="preserve">SAINT CARADEC Entrée du circuit </t>
  </si>
  <si>
    <t>PODIUM</t>
  </si>
  <si>
    <t>Circuit en Ligne     3ème étape 2014</t>
  </si>
  <si>
    <t>Dimanche 17 Août 2014                     Après Midi</t>
  </si>
  <si>
    <t>Départ à Hémonstoir Bourg</t>
  </si>
  <si>
    <t xml:space="preserve">Petit Circuit </t>
  </si>
  <si>
    <t>Départ Réel cimetière</t>
  </si>
  <si>
    <t>Loudeac Rond point Cadélac</t>
  </si>
  <si>
    <t>Loudéac Rue Rimbeau</t>
  </si>
  <si>
    <t>Loudéac Rond point rue de Pontivy</t>
  </si>
  <si>
    <t>Rond point Renault</t>
  </si>
  <si>
    <r>
      <t xml:space="preserve">Tout droit   </t>
    </r>
    <r>
      <rPr>
        <b/>
        <sz val="10"/>
        <color indexed="12"/>
        <rFont val="Calibri"/>
        <family val="2"/>
      </rPr>
      <t>Point chaud</t>
    </r>
  </si>
  <si>
    <t>Croisement vers LA PRENESSAYE</t>
  </si>
  <si>
    <t>Pont de LA CHEZE</t>
  </si>
  <si>
    <t>A gauche</t>
  </si>
  <si>
    <t>SAINT ETIENNE</t>
  </si>
  <si>
    <t>Vers CAMBOUT</t>
  </si>
  <si>
    <t>D778  C1</t>
  </si>
  <si>
    <r>
      <t>Stop à gauche</t>
    </r>
    <r>
      <rPr>
        <b/>
        <sz val="10"/>
        <color indexed="62"/>
        <rFont val="Calibri"/>
        <family val="2"/>
      </rPr>
      <t xml:space="preserve"> Point chaud</t>
    </r>
  </si>
  <si>
    <t>PLUMIEUX   Eglise</t>
  </si>
  <si>
    <t>66  D14</t>
  </si>
  <si>
    <t>,</t>
  </si>
  <si>
    <t>Direction LA FERRIERE</t>
  </si>
  <si>
    <t>D14  C5</t>
  </si>
  <si>
    <t>LA FERRIERE  direction LA CHEZE</t>
  </si>
  <si>
    <t>C5  D120</t>
  </si>
  <si>
    <t>Entrée la chéze</t>
  </si>
  <si>
    <t>D14  D778</t>
  </si>
  <si>
    <t>D778</t>
  </si>
  <si>
    <t>D778  D14</t>
  </si>
  <si>
    <t>La Millionnerie</t>
  </si>
  <si>
    <t>D14 D 16</t>
  </si>
  <si>
    <t>Entrée La Prenessaye</t>
  </si>
  <si>
    <t>D 16</t>
  </si>
  <si>
    <t>Descente dangereuse</t>
  </si>
  <si>
    <t>Bourg Rond Point</t>
  </si>
  <si>
    <t>Saint Sauveur</t>
  </si>
  <si>
    <t>D 1</t>
  </si>
  <si>
    <t>Tournez à gauche Pont étroit</t>
  </si>
  <si>
    <t>Croisement Querrien La Motte</t>
  </si>
  <si>
    <t>D 53</t>
  </si>
  <si>
    <t>Saint Potan</t>
  </si>
  <si>
    <t>Croisement La Croix Jartel</t>
  </si>
  <si>
    <t>D768 D 53</t>
  </si>
  <si>
    <t>Pont sur la 4 voies</t>
  </si>
  <si>
    <t>DC 4C 2</t>
  </si>
  <si>
    <t>Entrée Trévé</t>
  </si>
  <si>
    <t>D 41</t>
  </si>
  <si>
    <t>TREVE bourg</t>
  </si>
  <si>
    <t>SAINT CARADEC  Carrefour</t>
  </si>
  <si>
    <t>D7  D164</t>
  </si>
  <si>
    <t>tout droit</t>
  </si>
  <si>
    <t>Entrée circuit Calvaire</t>
  </si>
  <si>
    <t>C 1</t>
  </si>
  <si>
    <t>VC 4</t>
  </si>
  <si>
    <t>Contre La Montre    2ème  étape 2014</t>
  </si>
  <si>
    <t>Dimanche 17 Aout 2014  Matin</t>
  </si>
  <si>
    <r>
      <t xml:space="preserve">Croisement vers Saint Barnabe </t>
    </r>
    <r>
      <rPr>
        <b/>
        <sz val="10"/>
        <color indexed="12"/>
        <rFont val="Calibri"/>
        <family val="2"/>
      </rPr>
      <t>(PC)</t>
    </r>
  </si>
  <si>
    <r>
      <t xml:space="preserve">Mairie LE CAMBOUT      </t>
    </r>
    <r>
      <rPr>
        <b/>
        <sz val="10"/>
        <color indexed="12"/>
        <rFont val="Calibri"/>
        <family val="2"/>
      </rPr>
      <t>(PC)</t>
    </r>
  </si>
  <si>
    <r>
      <t>Sortie La Prenessaye</t>
    </r>
    <r>
      <rPr>
        <sz val="10"/>
        <color indexed="25"/>
        <rFont val="Calibri"/>
        <family val="2"/>
      </rPr>
      <t xml:space="preserve"> </t>
    </r>
    <r>
      <rPr>
        <b/>
        <sz val="10"/>
        <color indexed="25"/>
        <rFont val="Calibri"/>
        <family val="2"/>
      </rPr>
      <t>(MG)</t>
    </r>
  </si>
  <si>
    <r>
      <t xml:space="preserve">Côte du Vaublanc    </t>
    </r>
    <r>
      <rPr>
        <b/>
        <sz val="10"/>
        <color indexed="8"/>
        <rFont val="Calibri"/>
        <family val="2"/>
      </rPr>
      <t xml:space="preserve">   </t>
    </r>
    <r>
      <rPr>
        <b/>
        <sz val="10"/>
        <color indexed="25"/>
        <rFont val="Calibri"/>
        <family val="2"/>
      </rPr>
      <t xml:space="preserve">  ( MG)</t>
    </r>
  </si>
  <si>
    <r>
      <t xml:space="preserve">ZA Bel Air La motte    </t>
    </r>
    <r>
      <rPr>
        <b/>
        <sz val="10"/>
        <color indexed="30"/>
        <rFont val="Calibri"/>
        <family val="2"/>
      </rPr>
      <t xml:space="preserve"> </t>
    </r>
    <r>
      <rPr>
        <b/>
        <sz val="10"/>
        <color indexed="62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(PC)</t>
    </r>
  </si>
  <si>
    <r>
      <t>CÖTE DE SAINT MARCEL</t>
    </r>
    <r>
      <rPr>
        <b/>
        <sz val="10"/>
        <color indexed="10"/>
        <rFont val="Calibri"/>
        <family val="2"/>
      </rPr>
      <t xml:space="preserve"> (MG)</t>
    </r>
  </si>
  <si>
    <r>
      <t xml:space="preserve">Deuxième passage de la ligne </t>
    </r>
    <r>
      <rPr>
        <b/>
        <sz val="10"/>
        <color indexed="12"/>
        <rFont val="Calibri"/>
        <family val="2"/>
      </rPr>
      <t>(PC)</t>
    </r>
  </si>
  <si>
    <r>
      <t xml:space="preserve">LE TRANER </t>
    </r>
    <r>
      <rPr>
        <sz val="10"/>
        <color indexed="8"/>
        <rFont val="Calibri"/>
        <family val="2"/>
      </rPr>
      <t xml:space="preserve">     </t>
    </r>
    <r>
      <rPr>
        <b/>
        <sz val="10"/>
        <color indexed="10"/>
        <rFont val="Calibri"/>
        <family val="2"/>
      </rPr>
      <t xml:space="preserve">(MG) </t>
    </r>
    <r>
      <rPr>
        <sz val="10"/>
        <color indexed="8"/>
        <rFont val="Calibri"/>
        <family val="2"/>
      </rPr>
      <t xml:space="preserve">                   </t>
    </r>
    <r>
      <rPr>
        <b/>
        <sz val="10"/>
        <color indexed="10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</si>
</sst>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62"/>
      <name val="Calibri"/>
      <family val="2"/>
    </font>
    <font>
      <b/>
      <sz val="10"/>
      <color indexed="25"/>
      <name val="Calibri"/>
      <family val="2"/>
    </font>
    <font>
      <b/>
      <sz val="10"/>
      <color indexed="30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1"/>
      <color indexed="12"/>
      <name val="Calibri"/>
      <family val="2"/>
    </font>
    <font>
      <b/>
      <sz val="9"/>
      <color indexed="16"/>
      <name val="Calibri"/>
      <family val="2"/>
    </font>
    <font>
      <b/>
      <sz val="9"/>
      <name val="Calibri"/>
      <family val="2"/>
    </font>
    <font>
      <b/>
      <sz val="10"/>
      <color indexed="5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5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28" fillId="3" borderId="1" applyNumberFormat="0" applyAlignment="0" applyProtection="0"/>
    <xf numFmtId="0" fontId="0" fillId="0" borderId="0">
      <alignment/>
      <protection/>
    </xf>
    <xf numFmtId="0" fontId="2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8" borderId="0" applyNumberFormat="0" applyBorder="0" applyAlignment="0" applyProtection="0"/>
    <xf numFmtId="9" fontId="1" fillId="0" borderId="0" applyFill="0" applyBorder="0" applyAlignment="0" applyProtection="0"/>
    <xf numFmtId="0" fontId="31" fillId="16" borderId="0" applyNumberFormat="0" applyBorder="0" applyAlignment="0" applyProtection="0"/>
    <xf numFmtId="0" fontId="32" fillId="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8" fillId="17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0" fillId="0" borderId="0" xfId="44">
      <alignment/>
      <protection/>
    </xf>
    <xf numFmtId="0" fontId="3" fillId="0" borderId="0" xfId="44" applyFont="1" applyAlignment="1">
      <alignment horizontal="center"/>
      <protection/>
    </xf>
    <xf numFmtId="0" fontId="0" fillId="0" borderId="0" xfId="44" applyAlignment="1">
      <alignment horizontal="center"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right"/>
      <protection/>
    </xf>
    <xf numFmtId="0" fontId="0" fillId="0" borderId="0" xfId="44" applyFont="1" applyAlignment="1">
      <alignment horizontal="right"/>
      <protection/>
    </xf>
    <xf numFmtId="0" fontId="3" fillId="0" borderId="0" xfId="44" applyFont="1" applyAlignment="1">
      <alignment horizontal="left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2" fillId="0" borderId="11" xfId="44" applyFont="1" applyBorder="1" applyAlignment="1">
      <alignment horizontal="center"/>
      <protection/>
    </xf>
    <xf numFmtId="0" fontId="4" fillId="0" borderId="12" xfId="44" applyFont="1" applyBorder="1">
      <alignment/>
      <protection/>
    </xf>
    <xf numFmtId="0" fontId="3" fillId="0" borderId="13" xfId="44" applyFont="1" applyBorder="1">
      <alignment/>
      <protection/>
    </xf>
    <xf numFmtId="0" fontId="2" fillId="0" borderId="0" xfId="44" applyFont="1" applyAlignment="1">
      <alignment horizontal="left" indent="1"/>
      <protection/>
    </xf>
    <xf numFmtId="0" fontId="3" fillId="0" borderId="13" xfId="44" applyFont="1" applyBorder="1" applyAlignment="1">
      <alignment horizontal="left" indent="1"/>
      <protection/>
    </xf>
    <xf numFmtId="4" fontId="2" fillId="0" borderId="10" xfId="44" applyNumberFormat="1" applyFont="1" applyBorder="1" applyAlignment="1">
      <alignment horizontal="center"/>
      <protection/>
    </xf>
    <xf numFmtId="0" fontId="2" fillId="0" borderId="10" xfId="44" applyFont="1" applyBorder="1" applyAlignment="1">
      <alignment horizontal="left" indent="1"/>
      <protection/>
    </xf>
    <xf numFmtId="164" fontId="0" fillId="0" borderId="10" xfId="0" applyNumberFormat="1" applyBorder="1" applyAlignment="1">
      <alignment horizontal="center"/>
    </xf>
    <xf numFmtId="0" fontId="0" fillId="0" borderId="10" xfId="44" applyFont="1" applyBorder="1" applyAlignment="1">
      <alignment horizontal="left" indent="1"/>
      <protection/>
    </xf>
    <xf numFmtId="0" fontId="3" fillId="0" borderId="14" xfId="44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4" fillId="0" borderId="13" xfId="44" applyFont="1" applyBorder="1" applyAlignment="1">
      <alignment horizontal="left" indent="1"/>
      <protection/>
    </xf>
    <xf numFmtId="0" fontId="7" fillId="0" borderId="13" xfId="44" applyFont="1" applyBorder="1" applyAlignment="1">
      <alignment horizontal="left" indent="1"/>
      <protection/>
    </xf>
    <xf numFmtId="0" fontId="4" fillId="0" borderId="10" xfId="44" applyFont="1" applyBorder="1" applyAlignment="1">
      <alignment horizontal="center"/>
      <protection/>
    </xf>
    <xf numFmtId="0" fontId="8" fillId="0" borderId="13" xfId="44" applyFont="1" applyBorder="1" applyAlignment="1">
      <alignment horizontal="left" indent="1"/>
      <protection/>
    </xf>
    <xf numFmtId="0" fontId="10" fillId="0" borderId="13" xfId="44" applyFont="1" applyBorder="1" applyAlignment="1">
      <alignment horizontal="left" indent="1"/>
      <protection/>
    </xf>
    <xf numFmtId="0" fontId="12" fillId="0" borderId="13" xfId="44" applyFont="1" applyBorder="1" applyAlignment="1">
      <alignment horizontal="left" indent="1"/>
      <protection/>
    </xf>
    <xf numFmtId="0" fontId="0" fillId="0" borderId="10" xfId="44" applyBorder="1" applyAlignment="1">
      <alignment horizontal="center"/>
      <protection/>
    </xf>
    <xf numFmtId="0" fontId="3" fillId="0" borderId="12" xfId="44" applyFont="1" applyBorder="1">
      <alignment/>
      <protection/>
    </xf>
    <xf numFmtId="0" fontId="4" fillId="0" borderId="13" xfId="44" applyFont="1" applyBorder="1">
      <alignment/>
      <protection/>
    </xf>
    <xf numFmtId="0" fontId="3" fillId="0" borderId="15" xfId="44" applyFont="1" applyBorder="1" applyAlignment="1">
      <alignment horizontal="left" indent="1"/>
      <protection/>
    </xf>
    <xf numFmtId="0" fontId="3" fillId="0" borderId="14" xfId="44" applyFont="1" applyBorder="1" applyAlignment="1">
      <alignment horizontal="left" indent="1"/>
      <protection/>
    </xf>
    <xf numFmtId="4" fontId="2" fillId="0" borderId="0" xfId="44" applyNumberFormat="1" applyFont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2" fillId="0" borderId="17" xfId="44" applyFont="1" applyBorder="1">
      <alignment/>
      <protection/>
    </xf>
    <xf numFmtId="0" fontId="0" fillId="0" borderId="17" xfId="44" applyBorder="1" applyAlignment="1">
      <alignment horizontal="left" indent="1"/>
      <protection/>
    </xf>
    <xf numFmtId="0" fontId="3" fillId="0" borderId="17" xfId="44" applyFont="1" applyBorder="1" applyAlignment="1">
      <alignment horizontal="center"/>
      <protection/>
    </xf>
    <xf numFmtId="0" fontId="0" fillId="0" borderId="17" xfId="44" applyBorder="1" applyAlignment="1">
      <alignment horizontal="center"/>
      <protection/>
    </xf>
    <xf numFmtId="0" fontId="4" fillId="0" borderId="0" xfId="44" applyFont="1" applyAlignment="1">
      <alignment horizontal="center" vertical="center" wrapText="1"/>
      <protection/>
    </xf>
    <xf numFmtId="4" fontId="0" fillId="0" borderId="0" xfId="44" applyNumberFormat="1">
      <alignment/>
      <protection/>
    </xf>
    <xf numFmtId="0" fontId="12" fillId="0" borderId="13" xfId="44" applyFont="1" applyBorder="1" applyAlignment="1">
      <alignment horizontal="left" indent="1"/>
      <protection/>
    </xf>
    <xf numFmtId="0" fontId="3" fillId="0" borderId="18" xfId="44" applyFont="1" applyBorder="1">
      <alignment/>
      <protection/>
    </xf>
    <xf numFmtId="0" fontId="0" fillId="0" borderId="10" xfId="44" applyFont="1" applyBorder="1" applyAlignment="1">
      <alignment horizontal="left" indent="1"/>
      <protection/>
    </xf>
    <xf numFmtId="0" fontId="3" fillId="0" borderId="10" xfId="44" applyFont="1" applyBorder="1" applyAlignment="1">
      <alignment horizontal="left" indent="1"/>
      <protection/>
    </xf>
    <xf numFmtId="0" fontId="11" fillId="0" borderId="10" xfId="44" applyFont="1" applyBorder="1" applyAlignment="1">
      <alignment horizontal="left" indent="1"/>
      <protection/>
    </xf>
    <xf numFmtId="0" fontId="16" fillId="0" borderId="13" xfId="44" applyFont="1" applyBorder="1" applyAlignment="1">
      <alignment horizontal="left" indent="1"/>
      <protection/>
    </xf>
    <xf numFmtId="4" fontId="2" fillId="0" borderId="10" xfId="44" applyNumberFormat="1" applyFont="1" applyFill="1" applyBorder="1" applyAlignment="1">
      <alignment horizontal="center"/>
      <protection/>
    </xf>
    <xf numFmtId="0" fontId="19" fillId="0" borderId="13" xfId="44" applyFont="1" applyBorder="1" applyAlignment="1">
      <alignment horizontal="left" indent="1"/>
      <protection/>
    </xf>
    <xf numFmtId="0" fontId="21" fillId="0" borderId="10" xfId="44" applyFont="1" applyBorder="1" applyAlignment="1">
      <alignment horizontal="left" indent="1"/>
      <protection/>
    </xf>
    <xf numFmtId="0" fontId="22" fillId="0" borderId="10" xfId="44" applyFont="1" applyBorder="1" applyAlignment="1">
      <alignment horizontal="center"/>
      <protection/>
    </xf>
    <xf numFmtId="0" fontId="15" fillId="0" borderId="13" xfId="44" applyFont="1" applyBorder="1" applyAlignment="1">
      <alignment horizontal="left" indent="1"/>
      <protection/>
    </xf>
    <xf numFmtId="0" fontId="22" fillId="0" borderId="13" xfId="44" applyFont="1" applyBorder="1" applyAlignment="1">
      <alignment horizontal="left" indent="1"/>
      <protection/>
    </xf>
    <xf numFmtId="20" fontId="0" fillId="0" borderId="0" xfId="44" applyNumberFormat="1" applyAlignment="1">
      <alignment horizontal="center"/>
      <protection/>
    </xf>
    <xf numFmtId="0" fontId="13" fillId="0" borderId="19" xfId="44" applyFont="1" applyBorder="1" applyAlignment="1">
      <alignment horizontal="left" indent="1"/>
      <protection/>
    </xf>
    <xf numFmtId="0" fontId="2" fillId="0" borderId="20" xfId="44" applyFont="1" applyBorder="1" applyAlignment="1">
      <alignment horizontal="left" indent="1"/>
      <protection/>
    </xf>
    <xf numFmtId="164" fontId="0" fillId="0" borderId="21" xfId="0" applyNumberFormat="1" applyBorder="1" applyAlignment="1">
      <alignment horizontal="center"/>
    </xf>
    <xf numFmtId="0" fontId="3" fillId="0" borderId="22" xfId="44" applyFont="1" applyBorder="1" applyAlignment="1">
      <alignment horizontal="center"/>
      <protection/>
    </xf>
    <xf numFmtId="0" fontId="3" fillId="0" borderId="23" xfId="44" applyFont="1" applyBorder="1" applyAlignment="1">
      <alignment horizontal="center"/>
      <protection/>
    </xf>
    <xf numFmtId="0" fontId="23" fillId="0" borderId="13" xfId="44" applyFont="1" applyBorder="1" applyAlignment="1">
      <alignment horizontal="left" indent="1"/>
      <protection/>
    </xf>
    <xf numFmtId="0" fontId="13" fillId="0" borderId="13" xfId="44" applyFont="1" applyBorder="1" applyAlignment="1">
      <alignment horizontal="left" indent="1"/>
      <protection/>
    </xf>
    <xf numFmtId="0" fontId="3" fillId="0" borderId="24" xfId="44" applyFont="1" applyBorder="1" applyAlignment="1">
      <alignment horizontal="left" indent="1"/>
      <protection/>
    </xf>
    <xf numFmtId="0" fontId="4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horizontal="left"/>
      <protection/>
    </xf>
    <xf numFmtId="0" fontId="4" fillId="0" borderId="0" xfId="44" applyFont="1" applyAlignment="1">
      <alignment horizontal="right"/>
      <protection/>
    </xf>
    <xf numFmtId="0" fontId="3" fillId="0" borderId="0" xfId="44" applyFont="1" applyAlignment="1">
      <alignment horizontal="right"/>
      <protection/>
    </xf>
    <xf numFmtId="0" fontId="4" fillId="0" borderId="11" xfId="44" applyFont="1" applyBorder="1" applyAlignment="1">
      <alignment horizontal="center"/>
      <protection/>
    </xf>
    <xf numFmtId="0" fontId="4" fillId="0" borderId="0" xfId="44" applyFont="1" applyAlignment="1">
      <alignment horizontal="left" indent="1"/>
      <protection/>
    </xf>
    <xf numFmtId="20" fontId="3" fillId="0" borderId="0" xfId="44" applyNumberFormat="1" applyFont="1" applyAlignment="1">
      <alignment horizontal="center"/>
      <protection/>
    </xf>
    <xf numFmtId="0" fontId="3" fillId="0" borderId="0" xfId="44" applyFont="1" applyAlignment="1">
      <alignment horizontal="left" indent="1"/>
      <protection/>
    </xf>
    <xf numFmtId="4" fontId="4" fillId="0" borderId="10" xfId="44" applyNumberFormat="1" applyFont="1" applyBorder="1" applyAlignment="1">
      <alignment horizontal="center"/>
      <protection/>
    </xf>
    <xf numFmtId="0" fontId="4" fillId="0" borderId="20" xfId="44" applyFont="1" applyBorder="1" applyAlignment="1">
      <alignment horizontal="left" indent="1"/>
      <protection/>
    </xf>
    <xf numFmtId="164" fontId="3" fillId="0" borderId="2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20" xfId="44" applyFont="1" applyBorder="1" applyAlignment="1">
      <alignment horizontal="left" indent="1"/>
      <protection/>
    </xf>
    <xf numFmtId="0" fontId="4" fillId="0" borderId="10" xfId="44" applyFont="1" applyBorder="1" applyAlignment="1">
      <alignment horizontal="left" indent="1"/>
      <protection/>
    </xf>
    <xf numFmtId="4" fontId="3" fillId="0" borderId="0" xfId="44" applyNumberFormat="1" applyFont="1">
      <alignment/>
      <protection/>
    </xf>
    <xf numFmtId="0" fontId="2" fillId="0" borderId="0" xfId="44" applyFont="1" applyBorder="1" applyAlignment="1">
      <alignment horizont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5" zoomScaleNormal="125" zoomScalePageLayoutView="0" workbookViewId="0" topLeftCell="C1">
      <selection activeCell="C1" sqref="C1"/>
    </sheetView>
  </sheetViews>
  <sheetFormatPr defaultColWidth="11.28125" defaultRowHeight="15"/>
  <cols>
    <col min="1" max="2" width="0" style="3" hidden="1" customWidth="1"/>
    <col min="3" max="3" width="6.8515625" style="1" customWidth="1"/>
    <col min="4" max="4" width="8.421875" style="2" customWidth="1"/>
    <col min="5" max="5" width="31.28125" style="3" customWidth="1"/>
    <col min="6" max="6" width="10.00390625" style="4" customWidth="1"/>
    <col min="7" max="7" width="6.57421875" style="5" customWidth="1"/>
    <col min="8" max="8" width="5.57421875" style="5" customWidth="1"/>
    <col min="9" max="9" width="30.421875" style="6" customWidth="1"/>
    <col min="10" max="16384" width="11.28125" style="3" customWidth="1"/>
  </cols>
  <sheetData>
    <row r="1" spans="5:9" ht="15">
      <c r="E1" s="2" t="s">
        <v>0</v>
      </c>
      <c r="H1" s="83" t="s">
        <v>40</v>
      </c>
      <c r="I1" s="83"/>
    </row>
    <row r="2" spans="4:9" ht="15">
      <c r="D2" s="81" t="s">
        <v>1</v>
      </c>
      <c r="E2" s="81"/>
      <c r="I2" s="8"/>
    </row>
    <row r="3" spans="4:8" ht="15">
      <c r="D3" s="81" t="s">
        <v>2</v>
      </c>
      <c r="E3" s="81"/>
      <c r="G3" s="9" t="s">
        <v>3</v>
      </c>
      <c r="H3" s="10" t="s">
        <v>4</v>
      </c>
    </row>
    <row r="4" spans="3:9" s="13" customFormat="1" ht="34.5" customHeight="1">
      <c r="C4" s="11" t="s">
        <v>5</v>
      </c>
      <c r="D4" s="11" t="s">
        <v>6</v>
      </c>
      <c r="E4" s="12" t="s">
        <v>7</v>
      </c>
      <c r="F4" s="11" t="s">
        <v>8</v>
      </c>
      <c r="G4" s="82" t="s">
        <v>9</v>
      </c>
      <c r="H4" s="82"/>
      <c r="I4" s="42" t="s">
        <v>41</v>
      </c>
    </row>
    <row r="5" spans="3:9" ht="15">
      <c r="C5" s="14"/>
      <c r="E5" s="5" t="s">
        <v>10</v>
      </c>
      <c r="F5" s="4" t="s">
        <v>11</v>
      </c>
      <c r="G5" s="5">
        <v>38</v>
      </c>
      <c r="H5" s="5">
        <v>40</v>
      </c>
      <c r="I5" s="15" t="s">
        <v>12</v>
      </c>
    </row>
    <row r="6" spans="3:9" ht="6.75" customHeight="1">
      <c r="C6" s="14"/>
      <c r="I6" s="16"/>
    </row>
    <row r="7" spans="3:9" ht="15">
      <c r="C7" s="14"/>
      <c r="E7" s="17" t="s">
        <v>122</v>
      </c>
      <c r="G7" s="56">
        <v>0.625</v>
      </c>
      <c r="H7" s="56">
        <v>0.625</v>
      </c>
      <c r="I7" s="18" t="s">
        <v>13</v>
      </c>
    </row>
    <row r="8" spans="3:9" ht="15">
      <c r="C8" s="19">
        <v>0</v>
      </c>
      <c r="D8" s="19">
        <v>115.8</v>
      </c>
      <c r="E8" s="58" t="s">
        <v>73</v>
      </c>
      <c r="F8" s="60"/>
      <c r="G8" s="59">
        <v>0.6319444444444444</v>
      </c>
      <c r="H8" s="21">
        <v>0.6319444444444444</v>
      </c>
      <c r="I8" s="18"/>
    </row>
    <row r="9" spans="3:9" ht="15">
      <c r="C9" s="19">
        <v>2.8</v>
      </c>
      <c r="D9" s="19">
        <f aca="true" t="shared" si="0" ref="D9:D52">$D$8-C9</f>
        <v>113</v>
      </c>
      <c r="E9" s="22" t="s">
        <v>43</v>
      </c>
      <c r="F9" s="23" t="s">
        <v>74</v>
      </c>
      <c r="G9" s="21">
        <f aca="true" t="shared" si="1" ref="G9:H21">$G$8+$C9/G$5/24</f>
        <v>0.6350146198830409</v>
      </c>
      <c r="H9" s="21">
        <f t="shared" si="1"/>
        <v>0.6348611111111111</v>
      </c>
      <c r="I9" s="18" t="s">
        <v>42</v>
      </c>
    </row>
    <row r="10" spans="3:9" ht="15">
      <c r="C10" s="19">
        <v>4.5</v>
      </c>
      <c r="D10" s="19">
        <f t="shared" si="0"/>
        <v>111.3</v>
      </c>
      <c r="E10" s="22" t="s">
        <v>75</v>
      </c>
      <c r="F10" s="24"/>
      <c r="G10" s="21">
        <f t="shared" si="1"/>
        <v>0.6368786549707602</v>
      </c>
      <c r="H10" s="21">
        <f t="shared" si="1"/>
        <v>0.6366319444444444</v>
      </c>
      <c r="I10" s="45" t="s">
        <v>48</v>
      </c>
    </row>
    <row r="11" spans="3:9" ht="15">
      <c r="C11" s="19">
        <v>4.8</v>
      </c>
      <c r="D11" s="19">
        <f t="shared" si="0"/>
        <v>111</v>
      </c>
      <c r="E11" s="22" t="s">
        <v>44</v>
      </c>
      <c r="F11" s="24"/>
      <c r="G11" s="21">
        <f t="shared" si="1"/>
        <v>0.6372076023391813</v>
      </c>
      <c r="H11" s="21">
        <f t="shared" si="1"/>
        <v>0.6369444444444444</v>
      </c>
      <c r="I11" s="18" t="s">
        <v>45</v>
      </c>
    </row>
    <row r="12" spans="3:9" ht="15">
      <c r="C12" s="19">
        <v>9</v>
      </c>
      <c r="D12" s="19">
        <f t="shared" si="0"/>
        <v>106.8</v>
      </c>
      <c r="E12" s="22" t="s">
        <v>46</v>
      </c>
      <c r="F12" s="24" t="s">
        <v>123</v>
      </c>
      <c r="G12" s="21">
        <f t="shared" si="1"/>
        <v>0.641812865497076</v>
      </c>
      <c r="H12" s="21">
        <f t="shared" si="1"/>
        <v>0.6413194444444444</v>
      </c>
      <c r="I12" s="18" t="s">
        <v>47</v>
      </c>
    </row>
    <row r="13" spans="3:9" ht="15">
      <c r="C13" s="19">
        <v>10.4</v>
      </c>
      <c r="D13" s="19">
        <f t="shared" si="0"/>
        <v>105.39999999999999</v>
      </c>
      <c r="E13" s="22" t="s">
        <v>49</v>
      </c>
      <c r="F13" s="24" t="s">
        <v>124</v>
      </c>
      <c r="G13" s="21">
        <f t="shared" si="1"/>
        <v>0.6433479532163743</v>
      </c>
      <c r="H13" s="21">
        <f t="shared" si="1"/>
        <v>0.6427777777777778</v>
      </c>
      <c r="I13" s="18" t="s">
        <v>15</v>
      </c>
    </row>
    <row r="14" spans="3:9" ht="15">
      <c r="C14" s="19">
        <v>13.8</v>
      </c>
      <c r="D14" s="19">
        <f t="shared" si="0"/>
        <v>102</v>
      </c>
      <c r="E14" s="20" t="s">
        <v>81</v>
      </c>
      <c r="F14" s="24" t="s">
        <v>76</v>
      </c>
      <c r="G14" s="21">
        <f t="shared" si="1"/>
        <v>0.6470760233918128</v>
      </c>
      <c r="H14" s="21">
        <f t="shared" si="1"/>
        <v>0.6463194444444444</v>
      </c>
      <c r="I14" s="54" t="s">
        <v>121</v>
      </c>
    </row>
    <row r="15" spans="3:9" ht="15">
      <c r="C15" s="19">
        <v>18.4</v>
      </c>
      <c r="D15" s="19">
        <f t="shared" si="0"/>
        <v>97.4</v>
      </c>
      <c r="E15" s="20" t="s">
        <v>77</v>
      </c>
      <c r="F15" s="24" t="s">
        <v>78</v>
      </c>
      <c r="G15" s="21">
        <f t="shared" si="1"/>
        <v>0.6521198830409356</v>
      </c>
      <c r="H15" s="21">
        <f t="shared" si="1"/>
        <v>0.6511111111111111</v>
      </c>
      <c r="I15" s="30"/>
    </row>
    <row r="16" spans="3:9" ht="15">
      <c r="C16" s="19">
        <v>21.5</v>
      </c>
      <c r="D16" s="19">
        <f t="shared" si="0"/>
        <v>94.3</v>
      </c>
      <c r="E16" s="48" t="s">
        <v>80</v>
      </c>
      <c r="F16" s="24" t="s">
        <v>125</v>
      </c>
      <c r="G16" s="21">
        <f t="shared" si="1"/>
        <v>0.6555190058479532</v>
      </c>
      <c r="H16" s="21">
        <f t="shared" si="1"/>
        <v>0.6543402777777777</v>
      </c>
      <c r="I16" s="18"/>
    </row>
    <row r="17" spans="3:9" ht="15">
      <c r="C17" s="19">
        <v>24</v>
      </c>
      <c r="D17" s="19">
        <f t="shared" si="0"/>
        <v>91.8</v>
      </c>
      <c r="E17" s="46" t="s">
        <v>50</v>
      </c>
      <c r="F17" s="24" t="s">
        <v>125</v>
      </c>
      <c r="G17" s="21">
        <f t="shared" si="1"/>
        <v>0.6582602339181286</v>
      </c>
      <c r="H17" s="21">
        <f t="shared" si="1"/>
        <v>0.6569444444444444</v>
      </c>
      <c r="I17" s="18" t="s">
        <v>79</v>
      </c>
    </row>
    <row r="18" spans="3:9" ht="15">
      <c r="C18" s="19">
        <v>24.9</v>
      </c>
      <c r="D18" s="19">
        <f t="shared" si="0"/>
        <v>90.9</v>
      </c>
      <c r="E18" s="22" t="s">
        <v>82</v>
      </c>
      <c r="F18" s="24" t="s">
        <v>83</v>
      </c>
      <c r="G18" s="21">
        <f t="shared" si="1"/>
        <v>0.6592470760233918</v>
      </c>
      <c r="H18" s="21">
        <f t="shared" si="1"/>
        <v>0.6578819444444444</v>
      </c>
      <c r="I18" s="18" t="s">
        <v>84</v>
      </c>
    </row>
    <row r="19" spans="3:9" ht="15">
      <c r="C19" s="19">
        <v>29.8</v>
      </c>
      <c r="D19" s="19">
        <f t="shared" si="0"/>
        <v>86</v>
      </c>
      <c r="E19" s="22" t="s">
        <v>85</v>
      </c>
      <c r="F19" s="24" t="s">
        <v>86</v>
      </c>
      <c r="G19" s="21">
        <f t="shared" si="1"/>
        <v>0.6646198830409357</v>
      </c>
      <c r="H19" s="21">
        <f t="shared" si="1"/>
        <v>0.662986111111111</v>
      </c>
      <c r="I19" s="18" t="s">
        <v>87</v>
      </c>
    </row>
    <row r="20" spans="3:9" ht="15">
      <c r="C20" s="19">
        <v>31.6</v>
      </c>
      <c r="D20" s="19">
        <f t="shared" si="0"/>
        <v>84.19999999999999</v>
      </c>
      <c r="E20" s="22" t="s">
        <v>88</v>
      </c>
      <c r="F20" s="24" t="s">
        <v>89</v>
      </c>
      <c r="G20" s="21">
        <f t="shared" si="1"/>
        <v>0.666593567251462</v>
      </c>
      <c r="H20" s="21">
        <f t="shared" si="1"/>
        <v>0.6648611111111111</v>
      </c>
      <c r="I20" s="49" t="s">
        <v>93</v>
      </c>
    </row>
    <row r="21" spans="3:9" ht="15">
      <c r="C21" s="19">
        <v>36</v>
      </c>
      <c r="D21" s="19">
        <f t="shared" si="0"/>
        <v>79.8</v>
      </c>
      <c r="E21" s="22" t="s">
        <v>90</v>
      </c>
      <c r="F21" s="24"/>
      <c r="G21" s="21">
        <f t="shared" si="1"/>
        <v>0.6714181286549707</v>
      </c>
      <c r="H21" s="21">
        <f t="shared" si="1"/>
        <v>0.6694444444444444</v>
      </c>
      <c r="I21" s="55" t="s">
        <v>91</v>
      </c>
    </row>
    <row r="22" spans="3:9" ht="15">
      <c r="C22" s="19"/>
      <c r="D22" s="19"/>
      <c r="E22" s="22"/>
      <c r="F22" s="24"/>
      <c r="G22" s="21"/>
      <c r="H22" s="21"/>
      <c r="I22" s="18" t="s">
        <v>92</v>
      </c>
    </row>
    <row r="23" spans="3:9" ht="15">
      <c r="C23" s="19">
        <v>39.2</v>
      </c>
      <c r="D23" s="19">
        <f t="shared" si="0"/>
        <v>76.6</v>
      </c>
      <c r="E23" s="22" t="s">
        <v>51</v>
      </c>
      <c r="F23" s="24"/>
      <c r="G23" s="21">
        <f aca="true" t="shared" si="2" ref="G23:H52">$G$8+$C23/G$5/24</f>
        <v>0.6749269005847953</v>
      </c>
      <c r="H23" s="21">
        <f t="shared" si="2"/>
        <v>0.6727777777777778</v>
      </c>
      <c r="I23" s="26"/>
    </row>
    <row r="24" spans="3:9" ht="15">
      <c r="C24" s="19">
        <v>41</v>
      </c>
      <c r="D24" s="19">
        <f t="shared" si="0"/>
        <v>74.8</v>
      </c>
      <c r="E24" s="22" t="s">
        <v>52</v>
      </c>
      <c r="F24" s="24"/>
      <c r="G24" s="21">
        <f t="shared" si="2"/>
        <v>0.6769005847953216</v>
      </c>
      <c r="H24" s="21">
        <f t="shared" si="2"/>
        <v>0.6746527777777778</v>
      </c>
      <c r="I24" s="30" t="s">
        <v>97</v>
      </c>
    </row>
    <row r="25" spans="3:9" ht="15">
      <c r="C25" s="19">
        <v>43.5</v>
      </c>
      <c r="D25" s="19">
        <f t="shared" si="0"/>
        <v>72.3</v>
      </c>
      <c r="E25" s="22" t="s">
        <v>94</v>
      </c>
      <c r="F25" s="24" t="s">
        <v>96</v>
      </c>
      <c r="G25" s="21">
        <f t="shared" si="2"/>
        <v>0.6796418128654971</v>
      </c>
      <c r="H25" s="21">
        <f t="shared" si="2"/>
        <v>0.6772569444444444</v>
      </c>
      <c r="I25" s="28" t="s">
        <v>22</v>
      </c>
    </row>
    <row r="26" spans="3:9" ht="15">
      <c r="C26" s="50">
        <v>44</v>
      </c>
      <c r="D26" s="19">
        <f t="shared" si="0"/>
        <v>71.8</v>
      </c>
      <c r="E26" s="22" t="s">
        <v>95</v>
      </c>
      <c r="F26" s="24" t="s">
        <v>96</v>
      </c>
      <c r="G26" s="21">
        <f t="shared" si="2"/>
        <v>0.6801900584795322</v>
      </c>
      <c r="H26" s="21">
        <f t="shared" si="2"/>
        <v>0.6777777777777778</v>
      </c>
      <c r="I26" s="18" t="s">
        <v>98</v>
      </c>
    </row>
    <row r="27" spans="3:9" ht="15">
      <c r="C27" s="50">
        <v>47</v>
      </c>
      <c r="D27" s="19">
        <f t="shared" si="0"/>
        <v>68.8</v>
      </c>
      <c r="E27" s="22" t="s">
        <v>99</v>
      </c>
      <c r="F27" s="24" t="s">
        <v>100</v>
      </c>
      <c r="G27" s="21">
        <f t="shared" si="2"/>
        <v>0.6834795321637427</v>
      </c>
      <c r="H27" s="21">
        <f t="shared" si="2"/>
        <v>0.6809027777777777</v>
      </c>
      <c r="I27" s="18" t="s">
        <v>101</v>
      </c>
    </row>
    <row r="28" spans="3:9" ht="15">
      <c r="C28" s="19">
        <v>48.5</v>
      </c>
      <c r="D28" s="19">
        <f t="shared" si="0"/>
        <v>67.3</v>
      </c>
      <c r="E28" s="46" t="s">
        <v>54</v>
      </c>
      <c r="F28" s="27" t="s">
        <v>21</v>
      </c>
      <c r="G28" s="21">
        <f t="shared" si="2"/>
        <v>0.6851242690058479</v>
      </c>
      <c r="H28" s="21">
        <f t="shared" si="2"/>
        <v>0.6824652777777778</v>
      </c>
      <c r="I28" s="30" t="s">
        <v>20</v>
      </c>
    </row>
    <row r="29" spans="3:9" ht="15">
      <c r="C29" s="19">
        <v>49.4</v>
      </c>
      <c r="D29" s="19">
        <f t="shared" si="0"/>
        <v>66.4</v>
      </c>
      <c r="E29" s="22" t="s">
        <v>55</v>
      </c>
      <c r="F29" s="24" t="s">
        <v>102</v>
      </c>
      <c r="G29" s="21">
        <f t="shared" si="2"/>
        <v>0.6861111111111111</v>
      </c>
      <c r="H29" s="21">
        <f t="shared" si="2"/>
        <v>0.6834027777777778</v>
      </c>
      <c r="I29" s="18" t="s">
        <v>56</v>
      </c>
    </row>
    <row r="30" spans="3:9" ht="15">
      <c r="C30" s="19">
        <v>49.8</v>
      </c>
      <c r="D30" s="19">
        <f t="shared" si="0"/>
        <v>66</v>
      </c>
      <c r="E30" s="22" t="s">
        <v>57</v>
      </c>
      <c r="F30" s="24" t="s">
        <v>100</v>
      </c>
      <c r="G30" s="21">
        <f t="shared" si="2"/>
        <v>0.6865497076023391</v>
      </c>
      <c r="H30" s="21">
        <f t="shared" si="2"/>
        <v>0.6838194444444444</v>
      </c>
      <c r="I30" s="18"/>
    </row>
    <row r="31" spans="3:9" ht="15">
      <c r="C31" s="19">
        <v>51</v>
      </c>
      <c r="D31" s="19">
        <f t="shared" si="0"/>
        <v>64.8</v>
      </c>
      <c r="E31" s="22" t="s">
        <v>58</v>
      </c>
      <c r="F31" s="24" t="s">
        <v>59</v>
      </c>
      <c r="G31" s="21">
        <f t="shared" si="2"/>
        <v>0.6878654970760234</v>
      </c>
      <c r="H31" s="21">
        <f t="shared" si="2"/>
        <v>0.6850694444444444</v>
      </c>
      <c r="I31" s="18" t="s">
        <v>60</v>
      </c>
    </row>
    <row r="32" spans="3:9" ht="15">
      <c r="C32" s="19">
        <v>51.3</v>
      </c>
      <c r="D32" s="19">
        <f t="shared" si="0"/>
        <v>64.5</v>
      </c>
      <c r="E32" s="20" t="s">
        <v>61</v>
      </c>
      <c r="F32" s="24"/>
      <c r="G32" s="21">
        <f t="shared" si="2"/>
        <v>0.6881944444444444</v>
      </c>
      <c r="H32" s="21">
        <f t="shared" si="2"/>
        <v>0.6853819444444444</v>
      </c>
      <c r="I32" s="28" t="s">
        <v>22</v>
      </c>
    </row>
    <row r="33" spans="3:9" ht="15">
      <c r="C33" s="19">
        <v>52</v>
      </c>
      <c r="D33" s="19">
        <f t="shared" si="0"/>
        <v>63.8</v>
      </c>
      <c r="E33" s="47" t="s">
        <v>62</v>
      </c>
      <c r="F33" s="24" t="s">
        <v>126</v>
      </c>
      <c r="G33" s="21">
        <f t="shared" si="2"/>
        <v>0.6889619883040935</v>
      </c>
      <c r="H33" s="21">
        <f t="shared" si="2"/>
        <v>0.6861111111111111</v>
      </c>
      <c r="I33" s="18" t="s">
        <v>15</v>
      </c>
    </row>
    <row r="34" spans="3:9" ht="15">
      <c r="C34" s="19">
        <v>54</v>
      </c>
      <c r="D34" s="19">
        <f t="shared" si="0"/>
        <v>61.8</v>
      </c>
      <c r="E34" s="52" t="s">
        <v>104</v>
      </c>
      <c r="F34" s="24"/>
      <c r="G34" s="21">
        <f t="shared" si="2"/>
        <v>0.6911549707602339</v>
      </c>
      <c r="H34" s="21">
        <f t="shared" si="2"/>
        <v>0.6881944444444444</v>
      </c>
      <c r="I34" s="18"/>
    </row>
    <row r="35" spans="3:9" ht="15">
      <c r="C35" s="19">
        <v>56.6</v>
      </c>
      <c r="D35" s="19">
        <f t="shared" si="0"/>
        <v>59.199999999999996</v>
      </c>
      <c r="E35" s="46" t="s">
        <v>63</v>
      </c>
      <c r="F35" s="27" t="s">
        <v>127</v>
      </c>
      <c r="G35" s="21">
        <f t="shared" si="2"/>
        <v>0.6940058479532163</v>
      </c>
      <c r="H35" s="21">
        <f t="shared" si="2"/>
        <v>0.6909027777777778</v>
      </c>
      <c r="I35" s="18" t="s">
        <v>64</v>
      </c>
    </row>
    <row r="36" spans="3:9" ht="15">
      <c r="C36" s="19">
        <v>59</v>
      </c>
      <c r="D36" s="19">
        <f t="shared" si="0"/>
        <v>56.8</v>
      </c>
      <c r="E36" s="46" t="s">
        <v>128</v>
      </c>
      <c r="F36" s="24"/>
      <c r="G36" s="21">
        <f t="shared" si="2"/>
        <v>0.6966374269005847</v>
      </c>
      <c r="H36" s="21">
        <f t="shared" si="2"/>
        <v>0.6934027777777778</v>
      </c>
      <c r="I36" s="51" t="s">
        <v>103</v>
      </c>
    </row>
    <row r="37" spans="3:9" ht="15">
      <c r="C37" s="19">
        <v>61</v>
      </c>
      <c r="D37" s="19">
        <f t="shared" si="0"/>
        <v>54.8</v>
      </c>
      <c r="E37" s="22" t="s">
        <v>105</v>
      </c>
      <c r="F37" s="24" t="s">
        <v>25</v>
      </c>
      <c r="G37" s="21">
        <f t="shared" si="2"/>
        <v>0.6988304093567251</v>
      </c>
      <c r="H37" s="21">
        <f t="shared" si="2"/>
        <v>0.695486111111111</v>
      </c>
      <c r="I37" s="18" t="s">
        <v>106</v>
      </c>
    </row>
    <row r="38" spans="3:9" ht="15">
      <c r="C38" s="19">
        <v>61.9</v>
      </c>
      <c r="D38" s="19">
        <f t="shared" si="0"/>
        <v>53.9</v>
      </c>
      <c r="E38" s="46" t="s">
        <v>65</v>
      </c>
      <c r="F38" s="24" t="s">
        <v>114</v>
      </c>
      <c r="G38" s="21">
        <f t="shared" si="2"/>
        <v>0.6998172514619883</v>
      </c>
      <c r="H38" s="21">
        <f t="shared" si="2"/>
        <v>0.6964236111111111</v>
      </c>
      <c r="I38" s="18" t="s">
        <v>107</v>
      </c>
    </row>
    <row r="39" spans="3:9" ht="15">
      <c r="C39" s="19">
        <v>66</v>
      </c>
      <c r="D39" s="19">
        <f t="shared" si="0"/>
        <v>49.8</v>
      </c>
      <c r="E39" s="22" t="s">
        <v>53</v>
      </c>
      <c r="F39" s="24" t="s">
        <v>113</v>
      </c>
      <c r="G39" s="21">
        <f t="shared" si="2"/>
        <v>0.7043128654970761</v>
      </c>
      <c r="H39" s="21">
        <f t="shared" si="2"/>
        <v>0.7006944444444444</v>
      </c>
      <c r="I39" s="18" t="s">
        <v>108</v>
      </c>
    </row>
    <row r="40" spans="2:9" ht="15">
      <c r="B40" s="43">
        <f>C40-C39</f>
        <v>1</v>
      </c>
      <c r="C40" s="19">
        <v>67</v>
      </c>
      <c r="D40" s="19">
        <f t="shared" si="0"/>
        <v>48.8</v>
      </c>
      <c r="E40" s="46" t="s">
        <v>66</v>
      </c>
      <c r="F40" s="24"/>
      <c r="G40" s="21">
        <f t="shared" si="2"/>
        <v>0.7054093567251462</v>
      </c>
      <c r="H40" s="21">
        <f t="shared" si="2"/>
        <v>0.7017361111111111</v>
      </c>
      <c r="I40" s="44" t="s">
        <v>20</v>
      </c>
    </row>
    <row r="41" spans="1:9" ht="15">
      <c r="A41" s="43">
        <f>B40+B41</f>
        <v>4.299999999999997</v>
      </c>
      <c r="B41" s="43">
        <f aca="true" t="shared" si="3" ref="B41:B52">C41-C40</f>
        <v>3.299999999999997</v>
      </c>
      <c r="C41" s="19">
        <v>70.3</v>
      </c>
      <c r="D41" s="19">
        <f t="shared" si="0"/>
        <v>45.5</v>
      </c>
      <c r="E41" s="22" t="s">
        <v>67</v>
      </c>
      <c r="F41" s="53" t="s">
        <v>109</v>
      </c>
      <c r="G41" s="21">
        <f t="shared" si="2"/>
        <v>0.7090277777777777</v>
      </c>
      <c r="H41" s="21">
        <f t="shared" si="2"/>
        <v>0.7051736111111111</v>
      </c>
      <c r="I41" s="18" t="s">
        <v>110</v>
      </c>
    </row>
    <row r="42" spans="1:9" ht="15">
      <c r="A42" s="43">
        <f>A41+B42</f>
        <v>5.099999999999994</v>
      </c>
      <c r="B42" s="43">
        <f t="shared" si="3"/>
        <v>0.7999999999999972</v>
      </c>
      <c r="C42" s="19">
        <v>71.1</v>
      </c>
      <c r="D42" s="19">
        <f t="shared" si="0"/>
        <v>44.7</v>
      </c>
      <c r="E42" s="22" t="s">
        <v>68</v>
      </c>
      <c r="F42" s="24"/>
      <c r="G42" s="21">
        <f t="shared" si="2"/>
        <v>0.7099049707602338</v>
      </c>
      <c r="H42" s="21">
        <f t="shared" si="2"/>
        <v>0.7060069444444445</v>
      </c>
      <c r="I42" s="18"/>
    </row>
    <row r="43" spans="1:9" ht="15">
      <c r="A43" s="43">
        <f aca="true" t="shared" si="4" ref="A43:A52">A42+B43</f>
        <v>7.700000000000003</v>
      </c>
      <c r="B43" s="43">
        <f t="shared" si="3"/>
        <v>2.6000000000000085</v>
      </c>
      <c r="C43" s="19">
        <v>73.7</v>
      </c>
      <c r="D43" s="19">
        <f t="shared" si="0"/>
        <v>42.099999999999994</v>
      </c>
      <c r="E43" s="22" t="s">
        <v>69</v>
      </c>
      <c r="F43" s="24" t="s">
        <v>70</v>
      </c>
      <c r="G43" s="21">
        <f t="shared" si="2"/>
        <v>0.7127558479532163</v>
      </c>
      <c r="H43" s="21">
        <f t="shared" si="2"/>
        <v>0.7087152777777778</v>
      </c>
      <c r="I43" s="18" t="s">
        <v>111</v>
      </c>
    </row>
    <row r="44" spans="1:9" ht="15">
      <c r="A44" s="43">
        <f t="shared" si="4"/>
        <v>11.5</v>
      </c>
      <c r="B44" s="43">
        <f t="shared" si="3"/>
        <v>3.799999999999997</v>
      </c>
      <c r="C44" s="19">
        <v>77.5</v>
      </c>
      <c r="D44" s="19">
        <f t="shared" si="0"/>
        <v>38.3</v>
      </c>
      <c r="E44" s="22" t="s">
        <v>71</v>
      </c>
      <c r="F44" s="24" t="s">
        <v>72</v>
      </c>
      <c r="G44" s="21">
        <f t="shared" si="2"/>
        <v>0.716922514619883</v>
      </c>
      <c r="H44" s="21">
        <f t="shared" si="2"/>
        <v>0.712673611111111</v>
      </c>
      <c r="I44" s="28" t="s">
        <v>112</v>
      </c>
    </row>
    <row r="45" spans="1:9" ht="15">
      <c r="A45" s="43">
        <f t="shared" si="4"/>
        <v>17</v>
      </c>
      <c r="B45" s="43">
        <f t="shared" si="3"/>
        <v>5.5</v>
      </c>
      <c r="C45" s="19">
        <v>83</v>
      </c>
      <c r="D45" s="19">
        <f t="shared" si="0"/>
        <v>32.8</v>
      </c>
      <c r="E45" s="22" t="s">
        <v>130</v>
      </c>
      <c r="F45" s="24" t="s">
        <v>129</v>
      </c>
      <c r="G45" s="21">
        <f t="shared" si="2"/>
        <v>0.722953216374269</v>
      </c>
      <c r="H45" s="21">
        <f t="shared" si="2"/>
        <v>0.7184027777777777</v>
      </c>
      <c r="I45" s="45" t="s">
        <v>120</v>
      </c>
    </row>
    <row r="46" spans="1:9" ht="15">
      <c r="A46" s="43"/>
      <c r="B46" s="43"/>
      <c r="C46" s="19">
        <v>85.2</v>
      </c>
      <c r="D46" s="19">
        <f t="shared" si="0"/>
        <v>30.599999999999994</v>
      </c>
      <c r="E46" s="22" t="s">
        <v>131</v>
      </c>
      <c r="F46" s="24"/>
      <c r="G46" s="21">
        <f t="shared" si="2"/>
        <v>0.7253654970760234</v>
      </c>
      <c r="H46" s="21">
        <f t="shared" si="2"/>
        <v>0.7206944444444444</v>
      </c>
      <c r="I46" s="45"/>
    </row>
    <row r="47" spans="1:9" ht="15">
      <c r="A47" s="43" t="e">
        <f>#REF!+B47</f>
        <v>#REF!</v>
      </c>
      <c r="B47" s="43" t="e">
        <f>C47-#REF!</f>
        <v>#REF!</v>
      </c>
      <c r="C47" s="19">
        <v>90.3</v>
      </c>
      <c r="D47" s="19">
        <f t="shared" si="0"/>
        <v>25.5</v>
      </c>
      <c r="E47" s="22" t="s">
        <v>115</v>
      </c>
      <c r="F47" s="24"/>
      <c r="G47" s="21">
        <f t="shared" si="2"/>
        <v>0.7309576023391813</v>
      </c>
      <c r="H47" s="21">
        <f t="shared" si="2"/>
        <v>0.7260069444444444</v>
      </c>
      <c r="I47" s="18"/>
    </row>
    <row r="48" spans="1:9" ht="15">
      <c r="A48" s="43" t="e">
        <f t="shared" si="4"/>
        <v>#REF!</v>
      </c>
      <c r="B48" s="43">
        <f t="shared" si="3"/>
        <v>5.1000000000000085</v>
      </c>
      <c r="C48" s="19">
        <v>95.4</v>
      </c>
      <c r="D48" s="19">
        <f t="shared" si="0"/>
        <v>20.39999999999999</v>
      </c>
      <c r="E48" s="22" t="s">
        <v>116</v>
      </c>
      <c r="F48" s="24"/>
      <c r="G48" s="21">
        <f t="shared" si="2"/>
        <v>0.7365497076023392</v>
      </c>
      <c r="H48" s="21">
        <f t="shared" si="2"/>
        <v>0.7313194444444444</v>
      </c>
      <c r="I48" s="28" t="s">
        <v>22</v>
      </c>
    </row>
    <row r="49" spans="1:9" ht="15">
      <c r="A49" s="43" t="e">
        <f t="shared" si="4"/>
        <v>#REF!</v>
      </c>
      <c r="B49" s="43">
        <f t="shared" si="3"/>
        <v>5.099999999999994</v>
      </c>
      <c r="C49" s="19">
        <v>100.5</v>
      </c>
      <c r="D49" s="19">
        <f t="shared" si="0"/>
        <v>15.299999999999997</v>
      </c>
      <c r="E49" s="22" t="s">
        <v>117</v>
      </c>
      <c r="F49" s="24"/>
      <c r="G49" s="21">
        <f t="shared" si="2"/>
        <v>0.7421418128654971</v>
      </c>
      <c r="H49" s="21">
        <f t="shared" si="2"/>
        <v>0.7366319444444445</v>
      </c>
      <c r="I49" s="29"/>
    </row>
    <row r="50" spans="1:9" ht="15">
      <c r="A50" s="43" t="e">
        <f>#REF!+B50</f>
        <v>#REF!</v>
      </c>
      <c r="B50" s="43" t="e">
        <f>C50-#REF!</f>
        <v>#REF!</v>
      </c>
      <c r="C50" s="19">
        <v>105.6</v>
      </c>
      <c r="D50" s="19">
        <f t="shared" si="0"/>
        <v>10.200000000000003</v>
      </c>
      <c r="E50" s="22" t="s">
        <v>118</v>
      </c>
      <c r="F50" s="24"/>
      <c r="G50" s="21">
        <f t="shared" si="2"/>
        <v>0.747733918128655</v>
      </c>
      <c r="H50" s="21">
        <f t="shared" si="2"/>
        <v>0.7419444444444444</v>
      </c>
      <c r="I50" s="30"/>
    </row>
    <row r="51" spans="1:9" ht="15">
      <c r="A51" s="43" t="e">
        <f t="shared" si="4"/>
        <v>#REF!</v>
      </c>
      <c r="B51" s="43">
        <f t="shared" si="3"/>
        <v>5.1000000000000085</v>
      </c>
      <c r="C51" s="19">
        <v>110.7</v>
      </c>
      <c r="D51" s="19">
        <f t="shared" si="0"/>
        <v>5.099999999999994</v>
      </c>
      <c r="E51" s="22" t="s">
        <v>119</v>
      </c>
      <c r="F51" s="24"/>
      <c r="G51" s="21">
        <f t="shared" si="2"/>
        <v>0.7533260233918129</v>
      </c>
      <c r="H51" s="21">
        <f t="shared" si="2"/>
        <v>0.7472569444444445</v>
      </c>
      <c r="I51" s="25"/>
    </row>
    <row r="52" spans="1:9" ht="15">
      <c r="A52" s="43" t="e">
        <f t="shared" si="4"/>
        <v>#REF!</v>
      </c>
      <c r="B52" s="43">
        <f t="shared" si="3"/>
        <v>5.099999999999994</v>
      </c>
      <c r="C52" s="19">
        <v>115.8</v>
      </c>
      <c r="D52" s="19">
        <f t="shared" si="0"/>
        <v>0</v>
      </c>
      <c r="E52" s="20" t="s">
        <v>24</v>
      </c>
      <c r="F52" s="24"/>
      <c r="G52" s="21">
        <f t="shared" si="2"/>
        <v>0.7589181286549708</v>
      </c>
      <c r="H52" s="21">
        <f t="shared" si="2"/>
        <v>0.7525694444444444</v>
      </c>
      <c r="I52" s="57"/>
    </row>
  </sheetData>
  <sheetProtection selectLockedCells="1" selectUnlockedCells="1"/>
  <mergeCells count="4">
    <mergeCell ref="D2:E2"/>
    <mergeCell ref="D3:E3"/>
    <mergeCell ref="G4:H4"/>
    <mergeCell ref="H1:I1"/>
  </mergeCells>
  <printOptions/>
  <pageMargins left="0.30972222222222223" right="0.1701388888888889" top="0.27" bottom="0.2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8.57421875" style="1" customWidth="1"/>
    <col min="2" max="2" width="7.8515625" style="2" customWidth="1"/>
    <col min="3" max="3" width="30.421875" style="3" customWidth="1"/>
    <col min="4" max="4" width="11.140625" style="4" customWidth="1"/>
    <col min="5" max="5" width="6.57421875" style="5" customWidth="1"/>
    <col min="6" max="6" width="6.7109375" style="5" customWidth="1"/>
    <col min="7" max="7" width="27.00390625" style="6" customWidth="1"/>
    <col min="8" max="16384" width="11.28125" style="3" customWidth="1"/>
  </cols>
  <sheetData>
    <row r="1" spans="3:6" ht="15">
      <c r="C1" s="2" t="s">
        <v>0</v>
      </c>
      <c r="F1" s="7" t="s">
        <v>185</v>
      </c>
    </row>
    <row r="2" spans="2:7" ht="15">
      <c r="B2" s="81" t="s">
        <v>1</v>
      </c>
      <c r="C2" s="81"/>
      <c r="G2" s="8"/>
    </row>
    <row r="3" spans="2:7" ht="15">
      <c r="B3" s="81" t="s">
        <v>2</v>
      </c>
      <c r="C3" s="81"/>
      <c r="F3" s="9" t="s">
        <v>3</v>
      </c>
      <c r="G3" s="10" t="s">
        <v>4</v>
      </c>
    </row>
    <row r="4" spans="6:7" ht="11.25" customHeight="1">
      <c r="F4" s="9"/>
      <c r="G4" s="10"/>
    </row>
    <row r="5" spans="1:7" s="13" customFormat="1" ht="36" customHeight="1">
      <c r="A5" s="11" t="s">
        <v>5</v>
      </c>
      <c r="B5" s="11" t="s">
        <v>6</v>
      </c>
      <c r="C5" s="12" t="s">
        <v>7</v>
      </c>
      <c r="D5" s="11" t="s">
        <v>8</v>
      </c>
      <c r="E5" s="82" t="s">
        <v>9</v>
      </c>
      <c r="F5" s="82"/>
      <c r="G5" s="13" t="s">
        <v>186</v>
      </c>
    </row>
    <row r="6" spans="1:7" ht="6.75" customHeight="1">
      <c r="A6" s="14"/>
      <c r="G6" s="32"/>
    </row>
    <row r="7" spans="1:7" ht="15">
      <c r="A7" s="14"/>
      <c r="C7" s="5"/>
      <c r="D7" s="4" t="s">
        <v>11</v>
      </c>
      <c r="G7" s="33" t="s">
        <v>12</v>
      </c>
    </row>
    <row r="8" spans="1:7" ht="15">
      <c r="A8" s="37"/>
      <c r="B8" s="38"/>
      <c r="C8" s="39"/>
      <c r="D8" s="40"/>
      <c r="E8" s="41"/>
      <c r="F8" s="41"/>
      <c r="G8" s="18"/>
    </row>
    <row r="9" spans="1:7" ht="15">
      <c r="A9" s="19">
        <v>0</v>
      </c>
      <c r="B9" s="19">
        <v>12.9</v>
      </c>
      <c r="C9" s="20" t="s">
        <v>26</v>
      </c>
      <c r="D9" s="24"/>
      <c r="E9" s="31"/>
      <c r="F9" s="31"/>
      <c r="G9" s="16"/>
    </row>
    <row r="10" spans="1:7" ht="15">
      <c r="A10" s="19">
        <v>3.7</v>
      </c>
      <c r="B10" s="19">
        <f aca="true" t="shared" si="0" ref="B10:B19">$B$9-A10</f>
        <v>9.2</v>
      </c>
      <c r="C10" s="22" t="s">
        <v>27</v>
      </c>
      <c r="D10" s="24" t="s">
        <v>23</v>
      </c>
      <c r="E10" s="31"/>
      <c r="F10" s="31"/>
      <c r="G10" s="34" t="s">
        <v>15</v>
      </c>
    </row>
    <row r="11" spans="1:7" ht="15">
      <c r="A11" s="19">
        <v>4.4</v>
      </c>
      <c r="B11" s="19">
        <f t="shared" si="0"/>
        <v>8.5</v>
      </c>
      <c r="C11" s="22" t="s">
        <v>28</v>
      </c>
      <c r="D11" s="24" t="s">
        <v>29</v>
      </c>
      <c r="E11" s="31"/>
      <c r="F11" s="31"/>
      <c r="G11" s="16"/>
    </row>
    <row r="12" spans="1:7" ht="15">
      <c r="A12" s="19">
        <v>5</v>
      </c>
      <c r="B12" s="19">
        <f t="shared" si="0"/>
        <v>7.9</v>
      </c>
      <c r="C12" s="22" t="s">
        <v>30</v>
      </c>
      <c r="D12" s="24" t="s">
        <v>31</v>
      </c>
      <c r="E12" s="31"/>
      <c r="F12" s="31"/>
      <c r="G12" s="34" t="s">
        <v>19</v>
      </c>
    </row>
    <row r="13" spans="1:7" ht="15">
      <c r="A13" s="19">
        <v>5.4</v>
      </c>
      <c r="B13" s="19">
        <f t="shared" si="0"/>
        <v>7.5</v>
      </c>
      <c r="C13" s="22" t="s">
        <v>30</v>
      </c>
      <c r="D13" s="24" t="s">
        <v>32</v>
      </c>
      <c r="E13" s="31"/>
      <c r="F13" s="31"/>
      <c r="G13" s="34" t="s">
        <v>33</v>
      </c>
    </row>
    <row r="14" spans="1:7" ht="15">
      <c r="A14" s="19">
        <v>7.2</v>
      </c>
      <c r="B14" s="19">
        <f t="shared" si="0"/>
        <v>5.7</v>
      </c>
      <c r="C14" s="22" t="s">
        <v>34</v>
      </c>
      <c r="D14" s="24" t="s">
        <v>35</v>
      </c>
      <c r="E14" s="31"/>
      <c r="F14" s="31"/>
      <c r="G14" s="16"/>
    </row>
    <row r="15" spans="1:7" ht="15">
      <c r="A15" s="19">
        <v>8.7</v>
      </c>
      <c r="B15" s="19">
        <f t="shared" si="0"/>
        <v>4.200000000000001</v>
      </c>
      <c r="C15" s="22" t="s">
        <v>36</v>
      </c>
      <c r="D15" s="24" t="s">
        <v>35</v>
      </c>
      <c r="E15" s="31"/>
      <c r="F15" s="31"/>
      <c r="G15" s="34" t="s">
        <v>19</v>
      </c>
    </row>
    <row r="16" spans="1:7" ht="15">
      <c r="A16" s="19">
        <v>10.4</v>
      </c>
      <c r="B16" s="19">
        <f t="shared" si="0"/>
        <v>2.5</v>
      </c>
      <c r="C16" s="22" t="s">
        <v>37</v>
      </c>
      <c r="D16" s="24"/>
      <c r="E16" s="31"/>
      <c r="F16" s="31"/>
      <c r="G16" s="34" t="s">
        <v>15</v>
      </c>
    </row>
    <row r="17" spans="1:7" ht="15">
      <c r="A17" s="19">
        <v>12.4</v>
      </c>
      <c r="B17" s="19">
        <f t="shared" si="0"/>
        <v>0.5</v>
      </c>
      <c r="C17" s="22" t="s">
        <v>38</v>
      </c>
      <c r="D17" s="24"/>
      <c r="E17" s="31"/>
      <c r="F17" s="31"/>
      <c r="G17" s="34" t="s">
        <v>17</v>
      </c>
    </row>
    <row r="18" spans="1:7" ht="15">
      <c r="A18" s="19">
        <v>12.6</v>
      </c>
      <c r="B18" s="19">
        <f t="shared" si="0"/>
        <v>0.3000000000000007</v>
      </c>
      <c r="C18" s="22" t="s">
        <v>39</v>
      </c>
      <c r="D18" s="24"/>
      <c r="E18" s="31"/>
      <c r="F18" s="31"/>
      <c r="G18" s="34" t="s">
        <v>17</v>
      </c>
    </row>
    <row r="19" spans="1:7" ht="15">
      <c r="A19" s="19">
        <v>12.9</v>
      </c>
      <c r="B19" s="19">
        <f t="shared" si="0"/>
        <v>0</v>
      </c>
      <c r="C19" s="20" t="s">
        <v>24</v>
      </c>
      <c r="D19" s="24"/>
      <c r="E19" s="31"/>
      <c r="F19" s="31"/>
      <c r="G19" s="35"/>
    </row>
    <row r="20" spans="1:2" ht="15">
      <c r="A20" s="36"/>
      <c r="B20" s="36"/>
    </row>
    <row r="21" spans="1:2" ht="15">
      <c r="A21" s="36"/>
      <c r="B21" s="36"/>
    </row>
    <row r="22" spans="1:2" ht="15">
      <c r="A22" s="36"/>
      <c r="B22" s="36"/>
    </row>
    <row r="23" spans="1:2" ht="15">
      <c r="A23" s="36"/>
      <c r="B23" s="36"/>
    </row>
    <row r="24" spans="1:2" ht="15">
      <c r="A24" s="36"/>
      <c r="B24" s="36"/>
    </row>
    <row r="25" spans="1:2" ht="15">
      <c r="A25" s="36"/>
      <c r="B25" s="36"/>
    </row>
  </sheetData>
  <sheetProtection selectLockedCells="1" selectUnlockedCells="1"/>
  <mergeCells count="3">
    <mergeCell ref="B2:C2"/>
    <mergeCell ref="B3:C3"/>
    <mergeCell ref="E5:F5"/>
  </mergeCells>
  <printOptions/>
  <pageMargins left="0.30972222222222223" right="0.1701388888888889" top="0.32013888888888886" bottom="0.2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C1">
      <selection activeCell="C1" sqref="C1"/>
    </sheetView>
  </sheetViews>
  <sheetFormatPr defaultColWidth="11.28125" defaultRowHeight="15"/>
  <cols>
    <col min="1" max="2" width="0" style="6" hidden="1" customWidth="1"/>
    <col min="3" max="3" width="8.7109375" style="65" bestFit="1" customWidth="1"/>
    <col min="4" max="4" width="8.421875" style="66" customWidth="1"/>
    <col min="5" max="5" width="32.28125" style="6" customWidth="1"/>
    <col min="6" max="6" width="10.00390625" style="4" bestFit="1" customWidth="1"/>
    <col min="7" max="7" width="6.57421875" style="4" customWidth="1"/>
    <col min="8" max="8" width="11.7109375" style="4" customWidth="1"/>
    <col min="9" max="9" width="29.00390625" style="6" customWidth="1"/>
    <col min="10" max="16384" width="11.28125" style="6" customWidth="1"/>
  </cols>
  <sheetData>
    <row r="1" spans="5:8" ht="12.75">
      <c r="E1" s="66" t="s">
        <v>0</v>
      </c>
      <c r="H1" s="67" t="s">
        <v>132</v>
      </c>
    </row>
    <row r="2" spans="4:9" ht="12.75">
      <c r="D2" s="84" t="s">
        <v>1</v>
      </c>
      <c r="E2" s="84"/>
      <c r="I2" s="68"/>
    </row>
    <row r="3" spans="4:9" ht="12.75">
      <c r="D3" s="84" t="s">
        <v>2</v>
      </c>
      <c r="E3" s="84"/>
      <c r="H3" s="69" t="s">
        <v>3</v>
      </c>
      <c r="I3" s="10" t="s">
        <v>4</v>
      </c>
    </row>
    <row r="4" spans="8:9" ht="11.25" customHeight="1">
      <c r="H4" s="69"/>
      <c r="I4" s="10"/>
    </row>
    <row r="5" spans="3:9" s="13" customFormat="1" ht="34.5" customHeight="1">
      <c r="C5" s="11" t="s">
        <v>5</v>
      </c>
      <c r="D5" s="11" t="s">
        <v>6</v>
      </c>
      <c r="E5" s="12" t="s">
        <v>7</v>
      </c>
      <c r="F5" s="11" t="s">
        <v>8</v>
      </c>
      <c r="G5" s="82" t="s">
        <v>9</v>
      </c>
      <c r="H5" s="82"/>
      <c r="I5" s="42" t="s">
        <v>133</v>
      </c>
    </row>
    <row r="6" spans="3:9" ht="12.75">
      <c r="C6" s="70"/>
      <c r="E6" s="4" t="s">
        <v>10</v>
      </c>
      <c r="F6" s="4" t="s">
        <v>11</v>
      </c>
      <c r="G6" s="4">
        <v>38</v>
      </c>
      <c r="H6" s="4">
        <v>40</v>
      </c>
      <c r="I6" s="15" t="s">
        <v>12</v>
      </c>
    </row>
    <row r="7" spans="3:9" ht="6.75" customHeight="1">
      <c r="C7" s="70"/>
      <c r="I7" s="16"/>
    </row>
    <row r="8" spans="3:9" ht="12.75">
      <c r="C8" s="70"/>
      <c r="E8" s="71" t="s">
        <v>134</v>
      </c>
      <c r="G8" s="72">
        <v>0.6041666666666666</v>
      </c>
      <c r="H8" s="72">
        <v>0.6041666666666666</v>
      </c>
      <c r="I8" s="18"/>
    </row>
    <row r="9" spans="3:9" ht="12.75">
      <c r="C9" s="70"/>
      <c r="E9" s="73" t="s">
        <v>135</v>
      </c>
      <c r="I9" s="18" t="s">
        <v>13</v>
      </c>
    </row>
    <row r="10" spans="3:9" ht="12.75">
      <c r="C10" s="74">
        <v>0</v>
      </c>
      <c r="D10" s="74">
        <v>104.5</v>
      </c>
      <c r="E10" s="75" t="s">
        <v>136</v>
      </c>
      <c r="F10" s="60" t="s">
        <v>14</v>
      </c>
      <c r="G10" s="76">
        <v>0.611111111111111</v>
      </c>
      <c r="H10" s="77">
        <v>0.611111111111111</v>
      </c>
      <c r="I10" s="18"/>
    </row>
    <row r="11" spans="3:9" ht="12.75">
      <c r="C11" s="74">
        <v>4.6</v>
      </c>
      <c r="D11" s="74">
        <f aca="true" t="shared" si="0" ref="D11:D50">$D$10-C11</f>
        <v>99.9</v>
      </c>
      <c r="E11" s="78" t="s">
        <v>137</v>
      </c>
      <c r="F11" s="61" t="s">
        <v>14</v>
      </c>
      <c r="G11" s="76">
        <f aca="true" t="shared" si="1" ref="G11:H30">$G$10+$C11/G$6/24</f>
        <v>0.6161549707602338</v>
      </c>
      <c r="H11" s="77">
        <f t="shared" si="1"/>
        <v>0.6159027777777777</v>
      </c>
      <c r="I11" s="18" t="s">
        <v>15</v>
      </c>
    </row>
    <row r="12" spans="3:9" ht="12.75">
      <c r="C12" s="74">
        <v>5.5</v>
      </c>
      <c r="D12" s="74">
        <f t="shared" si="0"/>
        <v>99</v>
      </c>
      <c r="E12" s="47" t="s">
        <v>16</v>
      </c>
      <c r="F12" s="23" t="s">
        <v>14</v>
      </c>
      <c r="G12" s="77">
        <f t="shared" si="1"/>
        <v>0.617141812865497</v>
      </c>
      <c r="H12" s="77">
        <f t="shared" si="1"/>
        <v>0.6168402777777777</v>
      </c>
      <c r="I12" s="18" t="s">
        <v>15</v>
      </c>
    </row>
    <row r="13" spans="3:9" ht="12.75">
      <c r="C13" s="74">
        <v>5.6</v>
      </c>
      <c r="D13" s="74">
        <f t="shared" si="0"/>
        <v>98.9</v>
      </c>
      <c r="E13" s="47" t="s">
        <v>138</v>
      </c>
      <c r="F13" s="24"/>
      <c r="G13" s="77">
        <f t="shared" si="1"/>
        <v>0.617251461988304</v>
      </c>
      <c r="H13" s="77">
        <f t="shared" si="1"/>
        <v>0.6169444444444444</v>
      </c>
      <c r="I13" s="18" t="s">
        <v>17</v>
      </c>
    </row>
    <row r="14" spans="3:9" ht="12.75">
      <c r="C14" s="74">
        <v>6.2</v>
      </c>
      <c r="D14" s="74">
        <f t="shared" si="0"/>
        <v>98.3</v>
      </c>
      <c r="E14" s="47" t="s">
        <v>139</v>
      </c>
      <c r="F14" s="24"/>
      <c r="G14" s="77">
        <f t="shared" si="1"/>
        <v>0.6179093567251461</v>
      </c>
      <c r="H14" s="77">
        <f t="shared" si="1"/>
        <v>0.6175694444444444</v>
      </c>
      <c r="I14" s="18" t="s">
        <v>15</v>
      </c>
    </row>
    <row r="15" spans="3:9" ht="12.75">
      <c r="C15" s="74">
        <v>6.7</v>
      </c>
      <c r="D15" s="74">
        <f t="shared" si="0"/>
        <v>97.8</v>
      </c>
      <c r="E15" s="47" t="s">
        <v>140</v>
      </c>
      <c r="F15" s="24" t="s">
        <v>18</v>
      </c>
      <c r="G15" s="77">
        <f t="shared" si="1"/>
        <v>0.6184576023391812</v>
      </c>
      <c r="H15" s="77">
        <f t="shared" si="1"/>
        <v>0.6180902777777777</v>
      </c>
      <c r="I15" s="18" t="s">
        <v>15</v>
      </c>
    </row>
    <row r="16" spans="3:9" ht="12.75">
      <c r="C16" s="74">
        <v>10.4</v>
      </c>
      <c r="D16" s="74">
        <f t="shared" si="0"/>
        <v>94.1</v>
      </c>
      <c r="E16" s="47" t="s">
        <v>187</v>
      </c>
      <c r="F16" s="24" t="s">
        <v>18</v>
      </c>
      <c r="G16" s="77">
        <f t="shared" si="1"/>
        <v>0.6225146198830409</v>
      </c>
      <c r="H16" s="77">
        <f t="shared" si="1"/>
        <v>0.6219444444444444</v>
      </c>
      <c r="I16" s="18" t="s">
        <v>141</v>
      </c>
    </row>
    <row r="17" spans="3:9" ht="12.75">
      <c r="C17" s="74">
        <v>14.6</v>
      </c>
      <c r="D17" s="74">
        <f t="shared" si="0"/>
        <v>89.9</v>
      </c>
      <c r="E17" s="47" t="s">
        <v>142</v>
      </c>
      <c r="F17" s="24" t="s">
        <v>18</v>
      </c>
      <c r="G17" s="77">
        <f t="shared" si="1"/>
        <v>0.6271198830409356</v>
      </c>
      <c r="H17" s="77">
        <f t="shared" si="1"/>
        <v>0.6263194444444444</v>
      </c>
      <c r="I17" s="18" t="s">
        <v>15</v>
      </c>
    </row>
    <row r="18" spans="3:9" ht="12.75">
      <c r="C18" s="74">
        <v>15.5</v>
      </c>
      <c r="D18" s="74">
        <f t="shared" si="0"/>
        <v>89</v>
      </c>
      <c r="E18" s="47" t="s">
        <v>143</v>
      </c>
      <c r="F18" s="24" t="s">
        <v>18</v>
      </c>
      <c r="G18" s="77">
        <f t="shared" si="1"/>
        <v>0.6281067251461988</v>
      </c>
      <c r="H18" s="77">
        <f t="shared" si="1"/>
        <v>0.6272569444444444</v>
      </c>
      <c r="I18" s="18" t="s">
        <v>144</v>
      </c>
    </row>
    <row r="19" spans="3:9" ht="12.75">
      <c r="C19" s="74">
        <v>19</v>
      </c>
      <c r="D19" s="74">
        <f t="shared" si="0"/>
        <v>85.5</v>
      </c>
      <c r="E19" s="47" t="s">
        <v>145</v>
      </c>
      <c r="F19" s="24" t="s">
        <v>18</v>
      </c>
      <c r="G19" s="77">
        <f t="shared" si="1"/>
        <v>0.6319444444444444</v>
      </c>
      <c r="H19" s="77">
        <f t="shared" si="1"/>
        <v>0.6309027777777777</v>
      </c>
      <c r="I19" s="18" t="s">
        <v>15</v>
      </c>
    </row>
    <row r="20" spans="3:9" ht="12.75">
      <c r="C20" s="74">
        <v>24.3</v>
      </c>
      <c r="D20" s="74">
        <f t="shared" si="0"/>
        <v>80.2</v>
      </c>
      <c r="E20" s="47" t="s">
        <v>146</v>
      </c>
      <c r="F20" s="24" t="s">
        <v>147</v>
      </c>
      <c r="G20" s="77">
        <f t="shared" si="1"/>
        <v>0.6377558479532163</v>
      </c>
      <c r="H20" s="77">
        <f t="shared" si="1"/>
        <v>0.636423611111111</v>
      </c>
      <c r="I20" s="18" t="s">
        <v>17</v>
      </c>
    </row>
    <row r="21" spans="3:9" ht="12.75">
      <c r="C21" s="74">
        <v>26.8</v>
      </c>
      <c r="D21" s="74">
        <f t="shared" si="0"/>
        <v>77.7</v>
      </c>
      <c r="E21" s="47" t="s">
        <v>188</v>
      </c>
      <c r="F21" s="24"/>
      <c r="G21" s="77">
        <f t="shared" si="1"/>
        <v>0.6404970760233918</v>
      </c>
      <c r="H21" s="77">
        <f t="shared" si="1"/>
        <v>0.6390277777777778</v>
      </c>
      <c r="I21" s="62" t="s">
        <v>148</v>
      </c>
    </row>
    <row r="22" spans="3:9" ht="12.75">
      <c r="C22" s="74">
        <v>32.2</v>
      </c>
      <c r="D22" s="74">
        <f t="shared" si="0"/>
        <v>72.3</v>
      </c>
      <c r="E22" s="47" t="s">
        <v>149</v>
      </c>
      <c r="F22" s="24" t="s">
        <v>150</v>
      </c>
      <c r="G22" s="77">
        <f t="shared" si="1"/>
        <v>0.6464181286549707</v>
      </c>
      <c r="H22" s="77">
        <f t="shared" si="1"/>
        <v>0.6446527777777777</v>
      </c>
      <c r="I22" s="18" t="s">
        <v>151</v>
      </c>
    </row>
    <row r="23" spans="3:9" ht="12.75">
      <c r="C23" s="74">
        <v>32.7</v>
      </c>
      <c r="D23" s="74">
        <f t="shared" si="0"/>
        <v>71.8</v>
      </c>
      <c r="E23" s="47" t="s">
        <v>152</v>
      </c>
      <c r="F23" s="24" t="s">
        <v>153</v>
      </c>
      <c r="G23" s="77">
        <f t="shared" si="1"/>
        <v>0.6469663742690058</v>
      </c>
      <c r="H23" s="77">
        <f t="shared" si="1"/>
        <v>0.645173611111111</v>
      </c>
      <c r="I23" s="62" t="s">
        <v>57</v>
      </c>
    </row>
    <row r="24" spans="3:9" ht="12.75">
      <c r="C24" s="74">
        <v>37.5</v>
      </c>
      <c r="D24" s="74">
        <f t="shared" si="0"/>
        <v>67</v>
      </c>
      <c r="E24" s="47" t="s">
        <v>154</v>
      </c>
      <c r="F24" s="24" t="s">
        <v>155</v>
      </c>
      <c r="G24" s="77">
        <f t="shared" si="1"/>
        <v>0.6522295321637426</v>
      </c>
      <c r="H24" s="77">
        <f t="shared" si="1"/>
        <v>0.650173611111111</v>
      </c>
      <c r="I24" s="18" t="s">
        <v>144</v>
      </c>
    </row>
    <row r="25" spans="3:9" ht="12.75">
      <c r="C25" s="74">
        <v>42.5</v>
      </c>
      <c r="D25" s="74">
        <f t="shared" si="0"/>
        <v>62</v>
      </c>
      <c r="E25" s="47" t="s">
        <v>156</v>
      </c>
      <c r="F25" s="24" t="s">
        <v>157</v>
      </c>
      <c r="G25" s="77">
        <f t="shared" si="1"/>
        <v>0.6577119883040935</v>
      </c>
      <c r="H25" s="77">
        <f t="shared" si="1"/>
        <v>0.6553819444444444</v>
      </c>
      <c r="I25" s="18" t="s">
        <v>57</v>
      </c>
    </row>
    <row r="26" spans="3:9" ht="12.75">
      <c r="C26" s="74">
        <v>43.1</v>
      </c>
      <c r="D26" s="74">
        <f t="shared" si="0"/>
        <v>61.4</v>
      </c>
      <c r="E26" s="47" t="s">
        <v>143</v>
      </c>
      <c r="F26" s="24" t="s">
        <v>158</v>
      </c>
      <c r="G26" s="77">
        <f t="shared" si="1"/>
        <v>0.6583698830409356</v>
      </c>
      <c r="H26" s="77">
        <f t="shared" si="1"/>
        <v>0.6560069444444444</v>
      </c>
      <c r="I26" s="18" t="s">
        <v>57</v>
      </c>
    </row>
    <row r="27" spans="3:9" ht="12.75">
      <c r="C27" s="74">
        <v>44</v>
      </c>
      <c r="D27" s="74">
        <f t="shared" si="0"/>
        <v>60.5</v>
      </c>
      <c r="E27" s="47" t="s">
        <v>142</v>
      </c>
      <c r="F27" s="24" t="s">
        <v>159</v>
      </c>
      <c r="G27" s="77">
        <f t="shared" si="1"/>
        <v>0.6593567251461988</v>
      </c>
      <c r="H27" s="77">
        <f t="shared" si="1"/>
        <v>0.6569444444444443</v>
      </c>
      <c r="I27" s="18" t="s">
        <v>57</v>
      </c>
    </row>
    <row r="28" spans="3:9" ht="12.75">
      <c r="C28" s="74">
        <v>48.6</v>
      </c>
      <c r="D28" s="74">
        <f t="shared" si="0"/>
        <v>55.9</v>
      </c>
      <c r="E28" s="47" t="s">
        <v>160</v>
      </c>
      <c r="F28" s="24" t="s">
        <v>161</v>
      </c>
      <c r="G28" s="77">
        <f t="shared" si="1"/>
        <v>0.6644005847953216</v>
      </c>
      <c r="H28" s="77">
        <f t="shared" si="1"/>
        <v>0.6617361111111111</v>
      </c>
      <c r="I28" s="18" t="s">
        <v>19</v>
      </c>
    </row>
    <row r="29" spans="3:9" ht="12.75">
      <c r="C29" s="74">
        <v>51</v>
      </c>
      <c r="D29" s="74">
        <f t="shared" si="0"/>
        <v>53.5</v>
      </c>
      <c r="E29" s="47" t="s">
        <v>162</v>
      </c>
      <c r="F29" s="24" t="s">
        <v>163</v>
      </c>
      <c r="G29" s="77">
        <f t="shared" si="1"/>
        <v>0.66703216374269</v>
      </c>
      <c r="H29" s="77">
        <f t="shared" si="1"/>
        <v>0.664236111111111</v>
      </c>
      <c r="I29" s="18" t="s">
        <v>164</v>
      </c>
    </row>
    <row r="30" spans="3:9" ht="12.75">
      <c r="C30" s="74">
        <v>51.3</v>
      </c>
      <c r="D30" s="74">
        <f t="shared" si="0"/>
        <v>53.2</v>
      </c>
      <c r="E30" s="47" t="s">
        <v>165</v>
      </c>
      <c r="F30" s="24" t="s">
        <v>163</v>
      </c>
      <c r="G30" s="77">
        <f t="shared" si="1"/>
        <v>0.6673611111111111</v>
      </c>
      <c r="H30" s="77">
        <f t="shared" si="1"/>
        <v>0.6645486111111111</v>
      </c>
      <c r="I30" s="18" t="s">
        <v>17</v>
      </c>
    </row>
    <row r="31" spans="3:9" ht="12.75">
      <c r="C31" s="74">
        <v>52.5</v>
      </c>
      <c r="D31" s="74">
        <f t="shared" si="0"/>
        <v>52</v>
      </c>
      <c r="E31" s="47" t="s">
        <v>189</v>
      </c>
      <c r="F31" s="24"/>
      <c r="G31" s="77">
        <f aca="true" t="shared" si="2" ref="G31:H50">$G$10+$C31/G$6/24</f>
        <v>0.6686769005847952</v>
      </c>
      <c r="H31" s="77">
        <f t="shared" si="2"/>
        <v>0.665798611111111</v>
      </c>
      <c r="I31" s="26" t="s">
        <v>20</v>
      </c>
    </row>
    <row r="32" spans="3:9" ht="12.75">
      <c r="C32" s="74">
        <v>54.5</v>
      </c>
      <c r="D32" s="74">
        <f t="shared" si="0"/>
        <v>50</v>
      </c>
      <c r="E32" s="47" t="s">
        <v>166</v>
      </c>
      <c r="F32" s="24" t="s">
        <v>167</v>
      </c>
      <c r="G32" s="77">
        <f t="shared" si="2"/>
        <v>0.6708698830409356</v>
      </c>
      <c r="H32" s="77">
        <f t="shared" si="2"/>
        <v>0.6678819444444444</v>
      </c>
      <c r="I32" s="18" t="s">
        <v>168</v>
      </c>
    </row>
    <row r="33" spans="3:9" ht="12.75">
      <c r="C33" s="74">
        <v>56.2</v>
      </c>
      <c r="D33" s="74">
        <f t="shared" si="0"/>
        <v>48.3</v>
      </c>
      <c r="E33" s="47" t="s">
        <v>190</v>
      </c>
      <c r="F33" s="24" t="s">
        <v>96</v>
      </c>
      <c r="G33" s="77">
        <f t="shared" si="2"/>
        <v>0.6727339181286549</v>
      </c>
      <c r="H33" s="77">
        <f t="shared" si="2"/>
        <v>0.6696527777777778</v>
      </c>
      <c r="I33" s="26" t="s">
        <v>20</v>
      </c>
    </row>
    <row r="34" spans="3:9" ht="12.75">
      <c r="C34" s="74">
        <v>57.3</v>
      </c>
      <c r="D34" s="74">
        <f t="shared" si="0"/>
        <v>47.2</v>
      </c>
      <c r="E34" s="47" t="s">
        <v>169</v>
      </c>
      <c r="F34" s="24" t="s">
        <v>170</v>
      </c>
      <c r="G34" s="77">
        <f t="shared" si="2"/>
        <v>0.6739400584795321</v>
      </c>
      <c r="H34" s="77">
        <f t="shared" si="2"/>
        <v>0.670798611111111</v>
      </c>
      <c r="I34" s="18" t="s">
        <v>19</v>
      </c>
    </row>
    <row r="35" spans="3:9" ht="12.75">
      <c r="C35" s="74">
        <v>60.8</v>
      </c>
      <c r="D35" s="74">
        <f t="shared" si="0"/>
        <v>43.7</v>
      </c>
      <c r="E35" s="47" t="s">
        <v>171</v>
      </c>
      <c r="F35" s="24" t="s">
        <v>170</v>
      </c>
      <c r="G35" s="77">
        <f t="shared" si="2"/>
        <v>0.6777777777777777</v>
      </c>
      <c r="H35" s="77">
        <f t="shared" si="2"/>
        <v>0.6744444444444444</v>
      </c>
      <c r="I35" s="18" t="s">
        <v>17</v>
      </c>
    </row>
    <row r="36" spans="3:9" ht="12.75">
      <c r="C36" s="74">
        <v>64.1</v>
      </c>
      <c r="D36" s="74">
        <f t="shared" si="0"/>
        <v>40.400000000000006</v>
      </c>
      <c r="E36" s="47" t="s">
        <v>172</v>
      </c>
      <c r="F36" s="24" t="s">
        <v>173</v>
      </c>
      <c r="G36" s="77">
        <f t="shared" si="2"/>
        <v>0.6813961988304092</v>
      </c>
      <c r="H36" s="77">
        <f t="shared" si="2"/>
        <v>0.6778819444444444</v>
      </c>
      <c r="I36" s="18" t="s">
        <v>15</v>
      </c>
    </row>
    <row r="37" spans="3:9" ht="12.75">
      <c r="C37" s="74">
        <v>66.3</v>
      </c>
      <c r="D37" s="74">
        <f t="shared" si="0"/>
        <v>38.2</v>
      </c>
      <c r="E37" s="79" t="s">
        <v>191</v>
      </c>
      <c r="F37" s="27" t="s">
        <v>21</v>
      </c>
      <c r="G37" s="77">
        <f t="shared" si="2"/>
        <v>0.6838084795321637</v>
      </c>
      <c r="H37" s="77">
        <f t="shared" si="2"/>
        <v>0.6801736111111111</v>
      </c>
      <c r="I37" s="29" t="s">
        <v>22</v>
      </c>
    </row>
    <row r="38" spans="2:9" ht="12.75">
      <c r="B38" s="80">
        <f>C38-C37</f>
        <v>1</v>
      </c>
      <c r="C38" s="74">
        <v>67.3</v>
      </c>
      <c r="D38" s="74">
        <f t="shared" si="0"/>
        <v>37.2</v>
      </c>
      <c r="E38" s="47" t="s">
        <v>174</v>
      </c>
      <c r="F38" s="24" t="s">
        <v>175</v>
      </c>
      <c r="G38" s="77">
        <f t="shared" si="2"/>
        <v>0.6849049707602338</v>
      </c>
      <c r="H38" s="77">
        <f t="shared" si="2"/>
        <v>0.6812152777777777</v>
      </c>
      <c r="I38" s="18" t="s">
        <v>15</v>
      </c>
    </row>
    <row r="39" spans="1:9" ht="12.75">
      <c r="A39" s="80">
        <f>B38+B39</f>
        <v>3.299999999999997</v>
      </c>
      <c r="B39" s="80">
        <f aca="true" t="shared" si="3" ref="B39:B50">C39-C38</f>
        <v>2.299999999999997</v>
      </c>
      <c r="C39" s="74">
        <v>69.6</v>
      </c>
      <c r="D39" s="74">
        <f t="shared" si="0"/>
        <v>34.900000000000006</v>
      </c>
      <c r="E39" s="47" t="s">
        <v>176</v>
      </c>
      <c r="F39" s="24" t="s">
        <v>177</v>
      </c>
      <c r="G39" s="77">
        <f t="shared" si="2"/>
        <v>0.6874269005847953</v>
      </c>
      <c r="H39" s="77">
        <f t="shared" si="2"/>
        <v>0.6836111111111111</v>
      </c>
      <c r="I39" s="18" t="s">
        <v>15</v>
      </c>
    </row>
    <row r="40" spans="1:9" ht="12.75">
      <c r="A40" s="80">
        <f>A39+B40</f>
        <v>3.6000000000000085</v>
      </c>
      <c r="B40" s="80">
        <f t="shared" si="3"/>
        <v>0.30000000000001137</v>
      </c>
      <c r="C40" s="74">
        <v>69.9</v>
      </c>
      <c r="D40" s="74">
        <f t="shared" si="0"/>
        <v>34.599999999999994</v>
      </c>
      <c r="E40" s="47" t="s">
        <v>178</v>
      </c>
      <c r="F40" s="24"/>
      <c r="G40" s="77">
        <f t="shared" si="2"/>
        <v>0.6877558479532163</v>
      </c>
      <c r="H40" s="77">
        <f t="shared" si="2"/>
        <v>0.6839236111111111</v>
      </c>
      <c r="I40" s="18" t="s">
        <v>144</v>
      </c>
    </row>
    <row r="41" spans="1:9" ht="12.75">
      <c r="A41" s="80">
        <f aca="true" t="shared" si="4" ref="A41:A50">A40+B41</f>
        <v>9</v>
      </c>
      <c r="B41" s="80">
        <f t="shared" si="3"/>
        <v>5.3999999999999915</v>
      </c>
      <c r="C41" s="74">
        <v>75.3</v>
      </c>
      <c r="D41" s="74">
        <f t="shared" si="0"/>
        <v>29.200000000000003</v>
      </c>
      <c r="E41" s="47" t="s">
        <v>179</v>
      </c>
      <c r="F41" s="24" t="s">
        <v>180</v>
      </c>
      <c r="G41" s="77">
        <f t="shared" si="2"/>
        <v>0.6936769005847953</v>
      </c>
      <c r="H41" s="77">
        <f t="shared" si="2"/>
        <v>0.6895486111111111</v>
      </c>
      <c r="I41" s="18" t="s">
        <v>181</v>
      </c>
    </row>
    <row r="42" spans="1:9" ht="12.75">
      <c r="A42" s="80"/>
      <c r="B42" s="80"/>
      <c r="C42" s="74">
        <v>77.4</v>
      </c>
      <c r="D42" s="74">
        <f t="shared" si="0"/>
        <v>27.099999999999994</v>
      </c>
      <c r="E42" s="47" t="s">
        <v>192</v>
      </c>
      <c r="F42" s="24"/>
      <c r="G42" s="77">
        <f t="shared" si="2"/>
        <v>0.6959795321637426</v>
      </c>
      <c r="H42" s="77">
        <f t="shared" si="2"/>
        <v>0.6917361111111111</v>
      </c>
      <c r="I42" s="26" t="s">
        <v>20</v>
      </c>
    </row>
    <row r="43" spans="1:9" ht="12.75">
      <c r="A43" s="80" t="e">
        <f>#REF!+B43</f>
        <v>#REF!</v>
      </c>
      <c r="B43" s="80" t="e">
        <f>C43-#REF!</f>
        <v>#REF!</v>
      </c>
      <c r="C43" s="74">
        <v>78.9</v>
      </c>
      <c r="D43" s="74">
        <f t="shared" si="0"/>
        <v>25.599999999999994</v>
      </c>
      <c r="E43" s="47" t="s">
        <v>182</v>
      </c>
      <c r="F43" s="24" t="s">
        <v>183</v>
      </c>
      <c r="G43" s="77">
        <f t="shared" si="2"/>
        <v>0.6976242690058478</v>
      </c>
      <c r="H43" s="77">
        <f t="shared" si="2"/>
        <v>0.693298611111111</v>
      </c>
      <c r="I43" s="18" t="s">
        <v>19</v>
      </c>
    </row>
    <row r="44" spans="1:9" ht="12.75">
      <c r="A44" s="80" t="e">
        <f t="shared" si="4"/>
        <v>#REF!</v>
      </c>
      <c r="B44" s="80">
        <f t="shared" si="3"/>
        <v>0.09999999999999432</v>
      </c>
      <c r="C44" s="74">
        <v>79</v>
      </c>
      <c r="D44" s="74">
        <f t="shared" si="0"/>
        <v>25.5</v>
      </c>
      <c r="E44" s="47" t="s">
        <v>115</v>
      </c>
      <c r="F44" s="24" t="s">
        <v>184</v>
      </c>
      <c r="G44" s="77">
        <f t="shared" si="2"/>
        <v>0.6977339181286549</v>
      </c>
      <c r="H44" s="77">
        <f t="shared" si="2"/>
        <v>0.6934027777777777</v>
      </c>
      <c r="I44" s="25"/>
    </row>
    <row r="45" spans="1:9" ht="12.75">
      <c r="A45" s="80" t="e">
        <f t="shared" si="4"/>
        <v>#REF!</v>
      </c>
      <c r="B45" s="80">
        <f t="shared" si="3"/>
        <v>5.099999999999994</v>
      </c>
      <c r="C45" s="74">
        <v>84.1</v>
      </c>
      <c r="D45" s="74">
        <f t="shared" si="0"/>
        <v>20.400000000000006</v>
      </c>
      <c r="E45" s="47" t="s">
        <v>193</v>
      </c>
      <c r="F45" s="24"/>
      <c r="G45" s="77">
        <f t="shared" si="2"/>
        <v>0.7033260233918128</v>
      </c>
      <c r="H45" s="77">
        <f t="shared" si="2"/>
        <v>0.6987152777777778</v>
      </c>
      <c r="I45" s="29" t="s">
        <v>22</v>
      </c>
    </row>
    <row r="46" spans="1:9" ht="12.75">
      <c r="A46" s="80" t="e">
        <f t="shared" si="4"/>
        <v>#REF!</v>
      </c>
      <c r="B46" s="80">
        <f t="shared" si="3"/>
        <v>5.1000000000000085</v>
      </c>
      <c r="C46" s="74">
        <v>89.2</v>
      </c>
      <c r="D46" s="74">
        <f t="shared" si="0"/>
        <v>15.299999999999997</v>
      </c>
      <c r="E46" s="47" t="s">
        <v>117</v>
      </c>
      <c r="F46" s="24"/>
      <c r="G46" s="77">
        <f t="shared" si="2"/>
        <v>0.7089181286549707</v>
      </c>
      <c r="H46" s="77">
        <f t="shared" si="2"/>
        <v>0.7040277777777777</v>
      </c>
      <c r="I46" s="28"/>
    </row>
    <row r="47" spans="1:9" ht="12.75">
      <c r="A47" s="80" t="e">
        <f t="shared" si="4"/>
        <v>#REF!</v>
      </c>
      <c r="B47" s="80">
        <f t="shared" si="3"/>
        <v>1.7000000000000028</v>
      </c>
      <c r="C47" s="74">
        <v>90.9</v>
      </c>
      <c r="D47" s="74">
        <f t="shared" si="0"/>
        <v>13.599999999999994</v>
      </c>
      <c r="E47" s="79" t="s">
        <v>194</v>
      </c>
      <c r="F47" s="24"/>
      <c r="G47" s="77">
        <f t="shared" si="2"/>
        <v>0.71078216374269</v>
      </c>
      <c r="H47" s="77">
        <f t="shared" si="2"/>
        <v>0.7057986111111111</v>
      </c>
      <c r="I47" s="26" t="s">
        <v>20</v>
      </c>
    </row>
    <row r="48" spans="1:9" ht="12.75">
      <c r="A48" s="80" t="e">
        <f t="shared" si="4"/>
        <v>#REF!</v>
      </c>
      <c r="B48" s="80">
        <f t="shared" si="3"/>
        <v>3.3999999999999915</v>
      </c>
      <c r="C48" s="74">
        <v>94.3</v>
      </c>
      <c r="D48" s="74">
        <f t="shared" si="0"/>
        <v>10.200000000000003</v>
      </c>
      <c r="E48" s="47" t="s">
        <v>118</v>
      </c>
      <c r="F48" s="24"/>
      <c r="G48" s="77">
        <f t="shared" si="2"/>
        <v>0.7145102339181286</v>
      </c>
      <c r="H48" s="77">
        <f t="shared" si="2"/>
        <v>0.7093402777777778</v>
      </c>
      <c r="I48" s="25"/>
    </row>
    <row r="49" spans="1:9" ht="12.75">
      <c r="A49" s="80" t="e">
        <f t="shared" si="4"/>
        <v>#REF!</v>
      </c>
      <c r="B49" s="80">
        <f t="shared" si="3"/>
        <v>5.1000000000000085</v>
      </c>
      <c r="C49" s="74">
        <v>99.4</v>
      </c>
      <c r="D49" s="74">
        <f t="shared" si="0"/>
        <v>5.099999999999994</v>
      </c>
      <c r="E49" s="47" t="s">
        <v>119</v>
      </c>
      <c r="F49" s="24"/>
      <c r="G49" s="77">
        <f t="shared" si="2"/>
        <v>0.7201023391812865</v>
      </c>
      <c r="H49" s="77">
        <f t="shared" si="2"/>
        <v>0.7146527777777777</v>
      </c>
      <c r="I49" s="63"/>
    </row>
    <row r="50" spans="1:9" ht="12.75">
      <c r="A50" s="80" t="e">
        <f t="shared" si="4"/>
        <v>#REF!</v>
      </c>
      <c r="B50" s="80">
        <f t="shared" si="3"/>
        <v>5.099999999999994</v>
      </c>
      <c r="C50" s="74">
        <v>104.5</v>
      </c>
      <c r="D50" s="74">
        <f t="shared" si="0"/>
        <v>0</v>
      </c>
      <c r="E50" s="79" t="s">
        <v>24</v>
      </c>
      <c r="F50" s="24"/>
      <c r="G50" s="77">
        <f t="shared" si="2"/>
        <v>0.7256944444444444</v>
      </c>
      <c r="H50" s="77">
        <f t="shared" si="2"/>
        <v>0.7199652777777777</v>
      </c>
      <c r="I50" s="18"/>
    </row>
    <row r="51" spans="3:9" ht="12.75">
      <c r="C51" s="74"/>
      <c r="D51" s="74"/>
      <c r="E51" s="79"/>
      <c r="F51" s="24"/>
      <c r="G51" s="24"/>
      <c r="H51" s="24"/>
      <c r="I51" s="64"/>
    </row>
  </sheetData>
  <sheetProtection selectLockedCells="1" selectUnlockedCells="1"/>
  <mergeCells count="3">
    <mergeCell ref="D2:E2"/>
    <mergeCell ref="D3:E3"/>
    <mergeCell ref="G5:H5"/>
  </mergeCells>
  <printOptions/>
  <pageMargins left="0.17" right="0.12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LEFRANCE</cp:lastModifiedBy>
  <cp:lastPrinted>2014-07-17T15:45:33Z</cp:lastPrinted>
  <dcterms:created xsi:type="dcterms:W3CDTF">2013-03-08T09:27:06Z</dcterms:created>
  <dcterms:modified xsi:type="dcterms:W3CDTF">2014-08-10T18:38:26Z</dcterms:modified>
  <cp:category/>
  <cp:version/>
  <cp:contentType/>
  <cp:contentStatus/>
</cp:coreProperties>
</file>