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6120" tabRatio="588" activeTab="0"/>
  </bookViews>
  <sheets>
    <sheet name="XCE" sheetId="1" r:id="rId1"/>
    <sheet name="Qualif" sheetId="2" r:id="rId2"/>
    <sheet name="Poules par 4" sheetId="3" r:id="rId3"/>
    <sheet name="XC par Eliminatio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<sst xmlns="http://schemas.openxmlformats.org/spreadsheetml/2006/main" count="194" uniqueCount="62">
  <si>
    <t>VTT Sprint XCE</t>
  </si>
  <si>
    <t>cad</t>
  </si>
  <si>
    <t>min</t>
  </si>
  <si>
    <t>jun</t>
  </si>
  <si>
    <t>no</t>
  </si>
  <si>
    <t>nom</t>
  </si>
  <si>
    <t>club</t>
  </si>
  <si>
    <t>caté</t>
  </si>
  <si>
    <t>N°</t>
  </si>
  <si>
    <t>série</t>
  </si>
  <si>
    <t>vcp loudéac</t>
  </si>
  <si>
    <t>15 ans &amp; plus</t>
  </si>
  <si>
    <t>GUGUEN Kilian</t>
  </si>
  <si>
    <t>SINQUIN Emile</t>
  </si>
  <si>
    <t>DEMI FINALES 9 à 16</t>
  </si>
  <si>
    <t>DEMI FINALES 1 à 8</t>
  </si>
  <si>
    <t>FINALES 1 à 4</t>
  </si>
  <si>
    <t>FINALES 5 à 8</t>
  </si>
  <si>
    <t>FINALE 9 à 12</t>
  </si>
  <si>
    <t>FINALE 13 à 16</t>
  </si>
  <si>
    <t>QUARTS de FINALE 1 à 16</t>
  </si>
  <si>
    <t>Qualifications</t>
  </si>
  <si>
    <t>Chronos</t>
  </si>
  <si>
    <t>vélo taupont</t>
  </si>
  <si>
    <t>0622351111</t>
  </si>
  <si>
    <t>0622351026</t>
  </si>
  <si>
    <t>0622351061</t>
  </si>
  <si>
    <t>0622351077</t>
  </si>
  <si>
    <t>ecole vtt du lie</t>
  </si>
  <si>
    <t>HAZARD Nathanael</t>
  </si>
  <si>
    <t>Ploeuc (22)</t>
  </si>
  <si>
    <t>CORBIN Theo</t>
  </si>
  <si>
    <t>GUYOT Paul</t>
  </si>
  <si>
    <t>ec plouha lanvollon</t>
  </si>
  <si>
    <t>nantes</t>
  </si>
  <si>
    <t>vcp loudeac</t>
  </si>
  <si>
    <t>GIGUELAY Adrien</t>
  </si>
  <si>
    <t>carte jour</t>
  </si>
  <si>
    <t>DACQUAIT Antoine</t>
  </si>
  <si>
    <t>XC à l'élimination</t>
  </si>
  <si>
    <t>Plouay (56)</t>
  </si>
  <si>
    <t>ucp plouay</t>
  </si>
  <si>
    <t xml:space="preserve">LE BOUDEC Sébastien </t>
  </si>
  <si>
    <t>BIENVENU Olivier</t>
  </si>
  <si>
    <t>team bikers 22</t>
  </si>
  <si>
    <t>MONPETIT-LE BRUN Luc</t>
  </si>
  <si>
    <t>ccc jersey</t>
  </si>
  <si>
    <t>LUTZ Jacques</t>
  </si>
  <si>
    <t>LE BEUX DAVID</t>
  </si>
  <si>
    <t>hennebont</t>
  </si>
  <si>
    <t>LE STRADIC Erwan</t>
  </si>
  <si>
    <t>OLLIVIER Anna</t>
  </si>
  <si>
    <t>jh</t>
  </si>
  <si>
    <t>sh</t>
  </si>
  <si>
    <t>pass D1</t>
  </si>
  <si>
    <t>0622314248</t>
  </si>
  <si>
    <t>mh</t>
  </si>
  <si>
    <t>ch</t>
  </si>
  <si>
    <t>m30</t>
  </si>
  <si>
    <t>0622284139</t>
  </si>
  <si>
    <t>Fm</t>
  </si>
  <si>
    <t>Elimination par poules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</si>
</sst>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;mm:ss.0"/>
    <numFmt numFmtId="173" formatCode="m:ss.0"/>
    <numFmt numFmtId="174" formatCode="m:ss.00"/>
    <numFmt numFmtId="175" formatCode="m:ss.000"/>
    <numFmt numFmtId="176" formatCode="mm:ss.00"/>
    <numFmt numFmtId="177" formatCode="mm:ss\,d"/>
    <numFmt numFmtId="178" formatCode="m:ss\,dd"/>
    <numFmt numFmtId="179" formatCode="mm:ss\,dd"/>
    <numFmt numFmtId="180" formatCode="m:ss\,\d\d"/>
    <numFmt numFmtId="181" formatCode="#"/>
    <numFmt numFmtId="182" formatCode="m:ss"/>
    <numFmt numFmtId="183" formatCode="mm:ss.000"/>
    <numFmt numFmtId="184" formatCode="ss.000"/>
    <numFmt numFmtId="185" formatCode="000"/>
    <numFmt numFmtId="186" formatCode="hh:mm:ss.00"/>
    <numFmt numFmtId="187" formatCode="00000"/>
    <numFmt numFmtId="188" formatCode="h:mm:ss"/>
    <numFmt numFmtId="189" formatCode="hh:mm:ss.000"/>
    <numFmt numFmtId="190" formatCode="0.0"/>
    <numFmt numFmtId="191" formatCode="hh;mm:ss.000"/>
    <numFmt numFmtId="192" formatCode="00\.00000\.000"/>
    <numFmt numFmtId="193" formatCode="d/m"/>
    <numFmt numFmtId="194" formatCode="dd/mm/yy"/>
    <numFmt numFmtId="195" formatCode="&quot;Vrai&quot;;&quot;Vrai&quot;;&quot;Faux&quot;"/>
    <numFmt numFmtId="196" formatCode="&quot;Actif&quot;;&quot;Actif&quot;;&quot;Inactif&quot;"/>
    <numFmt numFmtId="197" formatCode="h:mm"/>
    <numFmt numFmtId="198" formatCode="dd/mm/yy;@"/>
    <numFmt numFmtId="199" formatCode="[$€-2]\ #,##0.00_);[Red]\([$€-2]\ #,##0.00\)"/>
    <numFmt numFmtId="200" formatCode="[$-40C]dddd\ d\ mmmm\ yyyy"/>
    <numFmt numFmtId="201" formatCode="d/m/yy;@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6" fillId="7" borderId="1" applyNumberFormat="0" applyAlignment="0" applyProtection="0"/>
    <xf numFmtId="0" fontId="1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15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7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85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19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5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4X-PLOUAY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rsements"/>
      <sheetName val="Etat Résultats"/>
      <sheetName val="eng 7-12"/>
      <sheetName val="eng 13-16"/>
      <sheetName val="eng 17"/>
      <sheetName val="cvs JFLB"/>
      <sheetName val="transfert"/>
      <sheetName val="num"/>
      <sheetName val="eng"/>
      <sheetName val="OrdredepQualif"/>
      <sheetName val="xce"/>
      <sheetName val="eLIMIN"/>
      <sheetName val="feuil1"/>
      <sheetName val="Planning"/>
      <sheetName val="Qualif"/>
      <sheetName val="MinDam"/>
      <sheetName val="Ben"/>
      <sheetName val="15+"/>
      <sheetName val="Finale POUPUP"/>
      <sheetName val="Finale 8p"/>
      <sheetName val="Cons18"/>
      <sheetName val="Cons19"/>
      <sheetName val="DUAL"/>
      <sheetName val="PreparPoules"/>
      <sheetName val="17(32)"/>
      <sheetName val="14(8)"/>
      <sheetName val="10(8)"/>
      <sheetName val="15(24)"/>
      <sheetName val="PouleQ20."/>
      <sheetName val="14(16)"/>
      <sheetName val="PouleQ12"/>
      <sheetName val="PouleQ20"/>
      <sheetName val="ctrlW"/>
    </sheetNames>
    <sheetDataSet>
      <sheetData sheetId="8">
        <row r="1">
          <cell r="D1" t="str">
            <v>Plouay (56)</v>
          </cell>
          <cell r="E1">
            <v>42609</v>
          </cell>
        </row>
        <row r="2">
          <cell r="E2" t="str">
            <v>ucp plouay</v>
          </cell>
        </row>
        <row r="4">
          <cell r="C4">
            <v>1</v>
          </cell>
          <cell r="D4" t="str">
            <v>LE BOUDEC Sébastien </v>
          </cell>
          <cell r="E4" t="str">
            <v>vcp loudéac</v>
          </cell>
          <cell r="F4" t="str">
            <v>sh</v>
          </cell>
        </row>
        <row r="5">
          <cell r="C5">
            <v>2</v>
          </cell>
          <cell r="D5" t="str">
            <v>BIENVENU Olivier</v>
          </cell>
          <cell r="E5" t="str">
            <v>team bikers 22</v>
          </cell>
          <cell r="F5" t="str">
            <v>m30</v>
          </cell>
        </row>
        <row r="6">
          <cell r="C6">
            <v>3</v>
          </cell>
          <cell r="D6" t="str">
            <v>HAZARD Nathanael</v>
          </cell>
          <cell r="E6" t="str">
            <v>ecole vtt du lie</v>
          </cell>
          <cell r="F6" t="str">
            <v>jh</v>
          </cell>
        </row>
        <row r="7">
          <cell r="C7">
            <v>4</v>
          </cell>
          <cell r="D7" t="str">
            <v>GUGUEN Kilian</v>
          </cell>
          <cell r="E7" t="str">
            <v>ecole vtt du lie</v>
          </cell>
          <cell r="F7" t="str">
            <v>jh</v>
          </cell>
        </row>
        <row r="8">
          <cell r="C8">
            <v>5</v>
          </cell>
          <cell r="D8" t="str">
            <v>GIGUELAY Adrien</v>
          </cell>
          <cell r="E8" t="str">
            <v>nantes</v>
          </cell>
          <cell r="F8" t="str">
            <v>sh</v>
          </cell>
        </row>
        <row r="9">
          <cell r="C9">
            <v>6</v>
          </cell>
          <cell r="D9" t="str">
            <v>SINQUIN Emile</v>
          </cell>
          <cell r="E9" t="str">
            <v>vcp loudeac</v>
          </cell>
          <cell r="F9" t="str">
            <v>ch</v>
          </cell>
        </row>
        <row r="10">
          <cell r="C10">
            <v>7</v>
          </cell>
          <cell r="D10" t="str">
            <v>DACQUAIT Antoine</v>
          </cell>
          <cell r="E10" t="str">
            <v>vélo taupont</v>
          </cell>
          <cell r="F10" t="str">
            <v>ch</v>
          </cell>
        </row>
        <row r="11">
          <cell r="C11">
            <v>8</v>
          </cell>
          <cell r="D11" t="str">
            <v>MONPETIT-LE BRUN Luc</v>
          </cell>
          <cell r="E11" t="str">
            <v>ccc jersey</v>
          </cell>
          <cell r="F11" t="str">
            <v>ch</v>
          </cell>
        </row>
        <row r="12">
          <cell r="C12">
            <v>9</v>
          </cell>
          <cell r="D12" t="str">
            <v>LUTZ Jacques</v>
          </cell>
          <cell r="E12" t="str">
            <v>ccc jersey</v>
          </cell>
          <cell r="F12" t="str">
            <v>ch</v>
          </cell>
        </row>
        <row r="13">
          <cell r="C13">
            <v>10</v>
          </cell>
        </row>
        <row r="14">
          <cell r="C14">
            <v>11</v>
          </cell>
          <cell r="D14" t="str">
            <v>OLLIVIER Anna</v>
          </cell>
          <cell r="E14" t="str">
            <v>ec plouha lanvollon</v>
          </cell>
          <cell r="F14" t="str">
            <v>Fm</v>
          </cell>
        </row>
        <row r="15">
          <cell r="C15">
            <v>12</v>
          </cell>
          <cell r="D15" t="str">
            <v>GUYOT Paul</v>
          </cell>
          <cell r="E15" t="str">
            <v>ecole vtt du lie</v>
          </cell>
          <cell r="F15" t="str">
            <v>mh</v>
          </cell>
        </row>
        <row r="16">
          <cell r="C16">
            <v>13</v>
          </cell>
          <cell r="D16" t="str">
            <v>BEUNEL Thomas</v>
          </cell>
          <cell r="E16" t="str">
            <v>ecole vtt du lie</v>
          </cell>
          <cell r="F16" t="str">
            <v>mh</v>
          </cell>
        </row>
        <row r="17">
          <cell r="C17">
            <v>14</v>
          </cell>
          <cell r="D17" t="str">
            <v>MONPETIT-LE BRUN Malo</v>
          </cell>
          <cell r="E17" t="str">
            <v>ccc jersey</v>
          </cell>
          <cell r="F17" t="str">
            <v>mh</v>
          </cell>
        </row>
        <row r="18">
          <cell r="C18">
            <v>15</v>
          </cell>
          <cell r="D18" t="str">
            <v>CORBIN Theo</v>
          </cell>
          <cell r="E18" t="str">
            <v>ecole vtt du lie</v>
          </cell>
          <cell r="F18" t="str">
            <v>mh</v>
          </cell>
        </row>
        <row r="19">
          <cell r="C19">
            <v>16</v>
          </cell>
          <cell r="D19" t="str">
            <v>LE BEUX DAVID</v>
          </cell>
          <cell r="E19" t="str">
            <v>hennebont</v>
          </cell>
          <cell r="F19" t="str">
            <v>m30</v>
          </cell>
        </row>
        <row r="20">
          <cell r="C20">
            <v>17</v>
          </cell>
          <cell r="D20" t="str">
            <v>LE STRADIC Erwan</v>
          </cell>
          <cell r="E20" t="str">
            <v>hennebont</v>
          </cell>
          <cell r="F20" t="str">
            <v>m30</v>
          </cell>
        </row>
        <row r="21">
          <cell r="C21">
            <v>18</v>
          </cell>
        </row>
        <row r="22">
          <cell r="C22">
            <v>19</v>
          </cell>
        </row>
        <row r="23">
          <cell r="C23">
            <v>20</v>
          </cell>
        </row>
        <row r="24">
          <cell r="C24">
            <v>21</v>
          </cell>
        </row>
        <row r="25">
          <cell r="C25">
            <v>22</v>
          </cell>
        </row>
      </sheetData>
      <sheetData sheetId="12">
        <row r="1">
          <cell r="F1">
            <v>0</v>
          </cell>
          <cell r="K1" t="str">
            <v>d1</v>
          </cell>
        </row>
        <row r="2">
          <cell r="C2">
            <v>17</v>
          </cell>
          <cell r="F2">
            <v>0.0005105671296296022</v>
          </cell>
          <cell r="K2">
            <v>0.0005101157407407242</v>
          </cell>
        </row>
        <row r="3">
          <cell r="C3">
            <v>16</v>
          </cell>
          <cell r="F3">
            <v>0.0004889699074073772</v>
          </cell>
          <cell r="K3">
            <v>0.0005471412037036938</v>
          </cell>
        </row>
        <row r="4">
          <cell r="C4">
            <v>12</v>
          </cell>
          <cell r="F4">
            <v>0.0005126041666666525</v>
          </cell>
          <cell r="K4">
            <v>0.0005097222222222864</v>
          </cell>
        </row>
        <row r="5">
          <cell r="C5">
            <v>11</v>
          </cell>
          <cell r="F5">
            <v>0.0005786689814814561</v>
          </cell>
          <cell r="K5">
            <v>0.0005966550925926573</v>
          </cell>
        </row>
        <row r="6">
          <cell r="C6">
            <v>9</v>
          </cell>
          <cell r="F6">
            <v>0.0004655092592592558</v>
          </cell>
          <cell r="K6">
            <v>0.0005910416666666252</v>
          </cell>
        </row>
        <row r="7">
          <cell r="C7">
            <v>8</v>
          </cell>
          <cell r="F7">
            <v>0.0004420254629629583</v>
          </cell>
          <cell r="K7">
            <v>0.0004533680555555697</v>
          </cell>
        </row>
        <row r="8">
          <cell r="C8">
            <v>7</v>
          </cell>
          <cell r="F8">
            <v>0.0004549189814814225</v>
          </cell>
          <cell r="K8">
            <v>0.00044018518518518235</v>
          </cell>
        </row>
        <row r="9">
          <cell r="C9">
            <v>6</v>
          </cell>
          <cell r="F9">
            <v>0.00045692129629631983</v>
          </cell>
          <cell r="K9">
            <v>0.00044436342592590883</v>
          </cell>
        </row>
        <row r="10">
          <cell r="C10">
            <v>5</v>
          </cell>
          <cell r="F10">
            <v>0.0004548495370370609</v>
          </cell>
          <cell r="K10">
            <v>0.00044637731481483867</v>
          </cell>
        </row>
        <row r="11">
          <cell r="C11">
            <v>4</v>
          </cell>
          <cell r="F11">
            <v>0.0004992476851852223</v>
          </cell>
          <cell r="K11">
            <v>0.000498611111111158</v>
          </cell>
        </row>
        <row r="12">
          <cell r="C12">
            <v>3</v>
          </cell>
          <cell r="F12">
            <v>0.00045256944444443947</v>
          </cell>
          <cell r="K12">
            <v>0.00042277777777782743</v>
          </cell>
        </row>
        <row r="13">
          <cell r="C13">
            <v>2</v>
          </cell>
          <cell r="F13">
            <v>0.0005141666666666489</v>
          </cell>
          <cell r="K13">
            <v>0.00044591435185181716</v>
          </cell>
        </row>
        <row r="14">
          <cell r="C14">
            <v>1</v>
          </cell>
          <cell r="F14">
            <v>0.0004484953703703387</v>
          </cell>
          <cell r="K14">
            <v>0.0004347685185184802</v>
          </cell>
        </row>
        <row r="15">
          <cell r="C15">
            <v>15</v>
          </cell>
          <cell r="F15">
            <v>0.00043577546296297287</v>
          </cell>
          <cell r="K15">
            <v>0.00043563657407408307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1" sqref="A1"/>
    </sheetView>
  </sheetViews>
  <sheetFormatPr defaultColWidth="9.140625" defaultRowHeight="11.25" customHeight="1"/>
  <cols>
    <col min="1" max="1" width="3.57421875" style="13" customWidth="1"/>
    <col min="2" max="2" width="3.7109375" style="17" customWidth="1"/>
    <col min="3" max="3" width="17.28125" style="2" customWidth="1"/>
    <col min="4" max="4" width="14.28125" style="5" customWidth="1"/>
    <col min="5" max="5" width="3.7109375" style="2" customWidth="1"/>
    <col min="6" max="6" width="4.421875" style="5" customWidth="1"/>
    <col min="7" max="7" width="7.57421875" style="12" customWidth="1"/>
    <col min="8" max="8" width="5.7109375" style="5" customWidth="1"/>
    <col min="9" max="9" width="8.7109375" style="6" customWidth="1"/>
    <col min="10" max="10" width="1.7109375" style="2" customWidth="1"/>
    <col min="11" max="11" width="3.28125" style="7" customWidth="1"/>
    <col min="12" max="14" width="3.7109375" style="3" customWidth="1"/>
    <col min="15" max="15" width="3.7109375" style="7" customWidth="1"/>
    <col min="16" max="17" width="3.28125" style="3" customWidth="1"/>
    <col min="18" max="18" width="3.7109375" style="3" customWidth="1"/>
    <col min="19" max="24" width="2.7109375" style="3" customWidth="1"/>
    <col min="25" max="31" width="2.7109375" style="0" customWidth="1"/>
  </cols>
  <sheetData>
    <row r="1" spans="2:10" ht="11.25" customHeight="1">
      <c r="B1" s="17" t="s">
        <v>8</v>
      </c>
      <c r="C1" s="2" t="s">
        <v>5</v>
      </c>
      <c r="D1" s="5" t="s">
        <v>6</v>
      </c>
      <c r="E1" s="5" t="s">
        <v>7</v>
      </c>
      <c r="F1" s="5" t="s">
        <v>6</v>
      </c>
      <c r="G1" s="12" t="s">
        <v>4</v>
      </c>
      <c r="H1" s="5" t="s">
        <v>9</v>
      </c>
      <c r="I1" s="3"/>
      <c r="J1" s="5"/>
    </row>
    <row r="2" spans="3:10" ht="11.25" customHeight="1">
      <c r="C2" s="14" t="s">
        <v>40</v>
      </c>
      <c r="D2" s="52" t="s">
        <v>61</v>
      </c>
      <c r="E2" s="3"/>
      <c r="F2" s="29"/>
      <c r="G2" s="32">
        <v>42609</v>
      </c>
      <c r="H2" s="16"/>
      <c r="I2" s="21"/>
      <c r="J2" s="21"/>
    </row>
    <row r="3" spans="3:10" ht="11.25" customHeight="1">
      <c r="C3" s="14"/>
      <c r="D3" s="17" t="s">
        <v>41</v>
      </c>
      <c r="E3" s="3"/>
      <c r="F3" s="16"/>
      <c r="I3" s="21"/>
      <c r="J3" s="21"/>
    </row>
    <row r="4" spans="2:10" ht="11.25" customHeight="1">
      <c r="B4" s="1"/>
      <c r="C4" s="14" t="s">
        <v>11</v>
      </c>
      <c r="D4" s="8"/>
      <c r="E4" s="23"/>
      <c r="F4" s="3"/>
      <c r="G4" s="3"/>
      <c r="H4" s="10"/>
      <c r="J4" s="21"/>
    </row>
    <row r="5" spans="1:10" ht="11.25" customHeight="1">
      <c r="A5" s="13">
        <v>1</v>
      </c>
      <c r="B5" s="41">
        <v>1</v>
      </c>
      <c r="C5" s="9" t="s">
        <v>42</v>
      </c>
      <c r="D5" s="9" t="s">
        <v>10</v>
      </c>
      <c r="E5" s="23"/>
      <c r="F5" s="3"/>
      <c r="G5" s="3"/>
      <c r="H5" s="10"/>
      <c r="J5" s="21"/>
    </row>
    <row r="6" spans="1:24" ht="11.25" customHeight="1">
      <c r="A6" s="13">
        <v>2</v>
      </c>
      <c r="B6" s="41">
        <v>2</v>
      </c>
      <c r="C6" s="9" t="s">
        <v>43</v>
      </c>
      <c r="D6" s="9" t="s">
        <v>44</v>
      </c>
      <c r="E6" s="6"/>
      <c r="F6" s="3"/>
      <c r="G6" s="3"/>
      <c r="H6" s="10"/>
      <c r="J6" s="5"/>
      <c r="K6" s="4"/>
      <c r="L6" s="11"/>
      <c r="M6" s="11"/>
      <c r="N6" s="11"/>
      <c r="O6" s="20"/>
      <c r="P6" s="11"/>
      <c r="Q6" s="11"/>
      <c r="R6" s="11"/>
      <c r="S6" s="11"/>
      <c r="T6" s="11"/>
      <c r="U6" s="11"/>
      <c r="V6" s="11"/>
      <c r="W6" s="11"/>
      <c r="X6" s="11"/>
    </row>
    <row r="7" spans="1:18" ht="11.25" customHeight="1">
      <c r="A7" s="13">
        <v>3</v>
      </c>
      <c r="B7" s="41">
        <v>7</v>
      </c>
      <c r="C7" s="9" t="s">
        <v>38</v>
      </c>
      <c r="D7" s="9" t="s">
        <v>23</v>
      </c>
      <c r="E7" s="3"/>
      <c r="F7" s="3"/>
      <c r="G7" s="3"/>
      <c r="H7" s="10"/>
      <c r="I7" s="28"/>
      <c r="J7" s="3"/>
      <c r="K7" s="4"/>
      <c r="L7" s="11"/>
      <c r="M7" s="11"/>
      <c r="N7" s="11"/>
      <c r="O7" s="20"/>
      <c r="P7" s="11"/>
      <c r="Q7" s="11"/>
      <c r="R7" s="11"/>
    </row>
    <row r="8" spans="1:18" ht="11.25" customHeight="1">
      <c r="A8" s="13">
        <v>4</v>
      </c>
      <c r="B8" s="41">
        <v>3</v>
      </c>
      <c r="C8" s="9" t="s">
        <v>29</v>
      </c>
      <c r="D8" s="9" t="s">
        <v>28</v>
      </c>
      <c r="E8" s="6"/>
      <c r="F8" s="3"/>
      <c r="G8" s="3"/>
      <c r="H8" s="10"/>
      <c r="I8" s="28"/>
      <c r="J8" s="5"/>
      <c r="K8" s="4"/>
      <c r="L8" s="11"/>
      <c r="M8" s="11"/>
      <c r="N8" s="11"/>
      <c r="O8" s="20"/>
      <c r="P8" s="11"/>
      <c r="Q8" s="11"/>
      <c r="R8" s="11"/>
    </row>
    <row r="9" spans="1:8" ht="11.25" customHeight="1">
      <c r="A9" s="13">
        <v>5</v>
      </c>
      <c r="B9" s="41">
        <v>15</v>
      </c>
      <c r="C9" s="9" t="s">
        <v>31</v>
      </c>
      <c r="D9" s="9" t="s">
        <v>28</v>
      </c>
      <c r="E9" s="23"/>
      <c r="F9" s="3"/>
      <c r="G9" s="3"/>
      <c r="H9" s="10"/>
    </row>
    <row r="10" spans="1:18" ht="11.25" customHeight="1">
      <c r="A10" s="13">
        <v>6</v>
      </c>
      <c r="B10" s="41">
        <v>8</v>
      </c>
      <c r="C10" s="9" t="s">
        <v>45</v>
      </c>
      <c r="D10" s="9" t="s">
        <v>46</v>
      </c>
      <c r="E10" s="21"/>
      <c r="F10" s="3"/>
      <c r="G10" s="3"/>
      <c r="H10" s="10"/>
      <c r="J10" s="3"/>
      <c r="K10" s="4"/>
      <c r="L10" s="11"/>
      <c r="M10" s="11"/>
      <c r="N10" s="11"/>
      <c r="O10" s="20"/>
      <c r="P10" s="11"/>
      <c r="Q10" s="11"/>
      <c r="R10" s="11"/>
    </row>
    <row r="11" spans="1:18" ht="11.25" customHeight="1">
      <c r="A11" s="13">
        <v>7</v>
      </c>
      <c r="B11" s="41">
        <v>6</v>
      </c>
      <c r="C11" s="9" t="s">
        <v>13</v>
      </c>
      <c r="D11" s="9" t="s">
        <v>35</v>
      </c>
      <c r="E11" s="21"/>
      <c r="F11" s="3"/>
      <c r="G11" s="3"/>
      <c r="H11" s="10"/>
      <c r="J11" s="5"/>
      <c r="K11" s="4"/>
      <c r="L11" s="11"/>
      <c r="M11" s="11"/>
      <c r="N11" s="11"/>
      <c r="O11" s="20"/>
      <c r="P11" s="11"/>
      <c r="Q11" s="11"/>
      <c r="R11" s="11"/>
    </row>
    <row r="12" spans="1:18" ht="11.25" customHeight="1">
      <c r="A12" s="13">
        <v>8</v>
      </c>
      <c r="B12" s="41">
        <v>9</v>
      </c>
      <c r="C12" s="9" t="s">
        <v>47</v>
      </c>
      <c r="D12" s="9" t="s">
        <v>46</v>
      </c>
      <c r="E12" s="21"/>
      <c r="F12" s="3"/>
      <c r="G12" s="3"/>
      <c r="H12" s="10"/>
      <c r="J12" s="5"/>
      <c r="K12" s="4"/>
      <c r="L12" s="11"/>
      <c r="M12" s="11"/>
      <c r="N12" s="11"/>
      <c r="O12" s="20"/>
      <c r="P12" s="11"/>
      <c r="Q12" s="11"/>
      <c r="R12" s="11"/>
    </row>
    <row r="13" spans="1:18" ht="11.25" customHeight="1">
      <c r="A13" s="13">
        <v>9</v>
      </c>
      <c r="B13" s="41">
        <v>5</v>
      </c>
      <c r="C13" s="9" t="s">
        <v>36</v>
      </c>
      <c r="D13" s="9" t="s">
        <v>34</v>
      </c>
      <c r="E13" s="21"/>
      <c r="F13" s="3"/>
      <c r="G13" s="3"/>
      <c r="H13" s="10"/>
      <c r="J13" s="5"/>
      <c r="K13" s="4"/>
      <c r="L13" s="11"/>
      <c r="M13" s="11"/>
      <c r="N13" s="11"/>
      <c r="O13" s="20"/>
      <c r="P13" s="11"/>
      <c r="Q13" s="11"/>
      <c r="R13" s="11"/>
    </row>
    <row r="14" spans="1:18" ht="11.25" customHeight="1">
      <c r="A14" s="13">
        <v>10</v>
      </c>
      <c r="B14" s="41">
        <v>16</v>
      </c>
      <c r="C14" s="9" t="s">
        <v>48</v>
      </c>
      <c r="D14" s="9" t="s">
        <v>49</v>
      </c>
      <c r="E14" s="21"/>
      <c r="F14" s="3"/>
      <c r="G14" s="3"/>
      <c r="H14" s="10"/>
      <c r="J14" s="3"/>
      <c r="K14" s="4"/>
      <c r="L14" s="11"/>
      <c r="M14" s="11"/>
      <c r="N14" s="11"/>
      <c r="O14" s="20"/>
      <c r="P14" s="11"/>
      <c r="Q14" s="11"/>
      <c r="R14" s="11"/>
    </row>
    <row r="15" spans="1:18" ht="11.25" customHeight="1">
      <c r="A15" s="13">
        <v>11</v>
      </c>
      <c r="B15" s="41">
        <v>4</v>
      </c>
      <c r="C15" s="9" t="s">
        <v>12</v>
      </c>
      <c r="D15" s="9" t="s">
        <v>28</v>
      </c>
      <c r="E15" s="21"/>
      <c r="F15" s="3"/>
      <c r="G15" s="30"/>
      <c r="H15" s="10"/>
      <c r="J15" s="5"/>
      <c r="K15" s="4"/>
      <c r="L15" s="11"/>
      <c r="M15" s="11"/>
      <c r="N15" s="11"/>
      <c r="O15" s="20"/>
      <c r="P15" s="11"/>
      <c r="Q15" s="11"/>
      <c r="R15" s="11"/>
    </row>
    <row r="16" spans="1:18" ht="11.25" customHeight="1">
      <c r="A16" s="13">
        <v>12</v>
      </c>
      <c r="B16" s="41">
        <v>12</v>
      </c>
      <c r="C16" s="9" t="s">
        <v>32</v>
      </c>
      <c r="D16" s="9" t="s">
        <v>28</v>
      </c>
      <c r="E16" s="21"/>
      <c r="F16" s="3"/>
      <c r="G16" s="30"/>
      <c r="H16" s="10"/>
      <c r="J16" s="5"/>
      <c r="K16" s="4"/>
      <c r="L16" s="11"/>
      <c r="M16" s="11"/>
      <c r="N16" s="11"/>
      <c r="O16" s="20"/>
      <c r="P16" s="11"/>
      <c r="Q16" s="11"/>
      <c r="R16" s="11"/>
    </row>
    <row r="17" spans="1:18" ht="11.25" customHeight="1">
      <c r="A17" s="13">
        <v>13</v>
      </c>
      <c r="B17" s="41">
        <v>17</v>
      </c>
      <c r="C17" s="9" t="s">
        <v>50</v>
      </c>
      <c r="D17" s="9" t="s">
        <v>49</v>
      </c>
      <c r="E17" s="21"/>
      <c r="F17" s="3"/>
      <c r="G17" s="3"/>
      <c r="H17" s="10"/>
      <c r="J17" s="5"/>
      <c r="K17" s="4"/>
      <c r="L17" s="11"/>
      <c r="M17" s="11"/>
      <c r="N17" s="11"/>
      <c r="O17" s="20"/>
      <c r="P17" s="11"/>
      <c r="Q17" s="11"/>
      <c r="R17" s="11"/>
    </row>
    <row r="18" spans="1:10" ht="11.25" customHeight="1">
      <c r="A18" s="13">
        <v>14</v>
      </c>
      <c r="B18" s="41">
        <v>11</v>
      </c>
      <c r="C18" s="9" t="s">
        <v>51</v>
      </c>
      <c r="D18" s="9" t="s">
        <v>33</v>
      </c>
      <c r="E18" s="21"/>
      <c r="F18" s="3"/>
      <c r="G18" s="3"/>
      <c r="H18" s="10"/>
      <c r="J18" s="21"/>
    </row>
    <row r="21" spans="3:7" ht="11.25" customHeight="1">
      <c r="C21" s="14" t="str">
        <f>'[1]eng'!$D$1</f>
        <v>Plouay (56)</v>
      </c>
      <c r="D21" s="52" t="s">
        <v>39</v>
      </c>
      <c r="E21" s="3"/>
      <c r="F21" s="29"/>
      <c r="G21" s="32"/>
    </row>
    <row r="22" spans="3:6" ht="11.25" customHeight="1">
      <c r="C22" s="14"/>
      <c r="D22" s="17"/>
      <c r="E22" s="3"/>
      <c r="F22" s="16"/>
    </row>
    <row r="23" spans="2:7" ht="11.25" customHeight="1">
      <c r="B23" s="1"/>
      <c r="C23" s="14" t="s">
        <v>11</v>
      </c>
      <c r="D23" s="8"/>
      <c r="E23" s="23"/>
      <c r="F23" s="3"/>
      <c r="G23" s="3"/>
    </row>
    <row r="24" spans="1:7" ht="11.25" customHeight="1">
      <c r="A24" s="13">
        <f aca="true" t="shared" si="0" ref="A24:A36">A23+1</f>
        <v>1</v>
      </c>
      <c r="B24" s="41">
        <v>8</v>
      </c>
      <c r="C24" s="9" t="str">
        <f>VLOOKUP(B24,'[1]eng'!$C$4:$E$119,2)</f>
        <v>MONPETIT-LE BRUN Luc</v>
      </c>
      <c r="D24" s="9" t="str">
        <f>VLOOKUP($B24,'[1]eng'!$C$4:$F$119,3)</f>
        <v>ccc jersey</v>
      </c>
      <c r="E24" s="23"/>
      <c r="F24" s="3"/>
      <c r="G24" s="3"/>
    </row>
    <row r="25" spans="1:7" ht="11.25" customHeight="1">
      <c r="A25" s="13">
        <f t="shared" si="0"/>
        <v>2</v>
      </c>
      <c r="B25" s="41">
        <v>3</v>
      </c>
      <c r="C25" s="9" t="str">
        <f>VLOOKUP(B25,'[1]eng'!$C$4:$E$119,2)</f>
        <v>HAZARD Nathanael</v>
      </c>
      <c r="D25" s="9" t="str">
        <f>VLOOKUP($B25,'[1]eng'!$C$4:$F$119,3)</f>
        <v>ecole vtt du lie</v>
      </c>
      <c r="E25" s="6"/>
      <c r="F25" s="3"/>
      <c r="G25" s="3"/>
    </row>
    <row r="26" spans="1:7" ht="11.25" customHeight="1">
      <c r="A26" s="13">
        <f t="shared" si="0"/>
        <v>3</v>
      </c>
      <c r="B26" s="41">
        <v>7</v>
      </c>
      <c r="C26" s="9" t="str">
        <f>VLOOKUP(B26,'[1]eng'!$C$4:$E$119,2)</f>
        <v>DACQUAIT Antoine</v>
      </c>
      <c r="D26" s="9" t="str">
        <f>VLOOKUP($B26,'[1]eng'!$C$4:$F$119,3)</f>
        <v>vélo taupont</v>
      </c>
      <c r="E26" s="3"/>
      <c r="F26" s="3"/>
      <c r="G26" s="3"/>
    </row>
    <row r="27" spans="1:7" ht="11.25" customHeight="1">
      <c r="A27" s="13">
        <f t="shared" si="0"/>
        <v>4</v>
      </c>
      <c r="B27" s="41">
        <v>4</v>
      </c>
      <c r="C27" s="9" t="str">
        <f>VLOOKUP(B27,'[1]eng'!$C$4:$E$119,2)</f>
        <v>GUGUEN Kilian</v>
      </c>
      <c r="D27" s="9" t="str">
        <f>VLOOKUP($B27,'[1]eng'!$C$4:$F$119,3)</f>
        <v>ecole vtt du lie</v>
      </c>
      <c r="E27" s="6"/>
      <c r="F27" s="3"/>
      <c r="G27" s="3"/>
    </row>
    <row r="28" spans="1:7" ht="11.25" customHeight="1">
      <c r="A28" s="13">
        <f t="shared" si="0"/>
        <v>5</v>
      </c>
      <c r="B28" s="41">
        <v>16</v>
      </c>
      <c r="C28" s="9" t="str">
        <f>VLOOKUP(B28,'[1]eng'!$C$4:$E$119,2)</f>
        <v>LE BEUX DAVID</v>
      </c>
      <c r="D28" s="9" t="str">
        <f>VLOOKUP($B28,'[1]eng'!$C$4:$F$119,3)</f>
        <v>hennebont</v>
      </c>
      <c r="E28" s="23"/>
      <c r="F28" s="3"/>
      <c r="G28" s="3"/>
    </row>
    <row r="29" spans="1:7" ht="11.25" customHeight="1">
      <c r="A29" s="13">
        <f t="shared" si="0"/>
        <v>6</v>
      </c>
      <c r="B29" s="41">
        <v>5</v>
      </c>
      <c r="C29" s="9" t="str">
        <f>VLOOKUP(B29,'[1]eng'!$C$4:$E$119,2)</f>
        <v>GIGUELAY Adrien</v>
      </c>
      <c r="D29" s="9" t="str">
        <f>VLOOKUP($B29,'[1]eng'!$C$4:$F$119,3)</f>
        <v>nantes</v>
      </c>
      <c r="E29" s="21"/>
      <c r="F29" s="3"/>
      <c r="G29" s="3"/>
    </row>
    <row r="30" spans="1:7" ht="11.25" customHeight="1">
      <c r="A30" s="13">
        <f t="shared" si="0"/>
        <v>7</v>
      </c>
      <c r="B30" s="41">
        <v>15</v>
      </c>
      <c r="C30" s="9" t="str">
        <f>VLOOKUP(B30,'[1]eng'!$C$4:$E$119,2)</f>
        <v>CORBIN Theo</v>
      </c>
      <c r="D30" s="9" t="str">
        <f>VLOOKUP($B30,'[1]eng'!$C$4:$F$119,3)</f>
        <v>ecole vtt du lie</v>
      </c>
      <c r="E30" s="21"/>
      <c r="F30" s="3"/>
      <c r="G30" s="3"/>
    </row>
    <row r="31" spans="1:7" ht="11.25" customHeight="1">
      <c r="A31" s="13">
        <f t="shared" si="0"/>
        <v>8</v>
      </c>
      <c r="B31" s="41">
        <v>6</v>
      </c>
      <c r="C31" s="9" t="str">
        <f>VLOOKUP(B31,'[1]eng'!$C$4:$E$119,2)</f>
        <v>SINQUIN Emile</v>
      </c>
      <c r="D31" s="9" t="str">
        <f>VLOOKUP($B31,'[1]eng'!$C$4:$F$119,3)</f>
        <v>vcp loudeac</v>
      </c>
      <c r="E31" s="21"/>
      <c r="F31" s="3"/>
      <c r="G31" s="3"/>
    </row>
    <row r="32" spans="1:7" ht="11.25" customHeight="1">
      <c r="A32" s="13">
        <f t="shared" si="0"/>
        <v>9</v>
      </c>
      <c r="B32" s="41">
        <v>9</v>
      </c>
      <c r="C32" s="9" t="str">
        <f>VLOOKUP(B32,'[1]eng'!$C$4:$E$119,2)</f>
        <v>LUTZ Jacques</v>
      </c>
      <c r="D32" s="9" t="str">
        <f>VLOOKUP($B32,'[1]eng'!$C$4:$F$119,3)</f>
        <v>ccc jersey</v>
      </c>
      <c r="E32" s="21"/>
      <c r="F32" s="3"/>
      <c r="G32" s="3"/>
    </row>
    <row r="33" spans="1:7" ht="11.25" customHeight="1">
      <c r="A33" s="13">
        <f t="shared" si="0"/>
        <v>10</v>
      </c>
      <c r="B33" s="41">
        <v>16</v>
      </c>
      <c r="C33" s="9" t="str">
        <f>VLOOKUP(B33,'[1]eng'!$C$4:$E$119,2)</f>
        <v>LE BEUX DAVID</v>
      </c>
      <c r="D33" s="9" t="str">
        <f>VLOOKUP($B33,'[1]eng'!$C$4:$F$119,3)</f>
        <v>hennebont</v>
      </c>
      <c r="E33" s="21"/>
      <c r="F33" s="3"/>
      <c r="G33" s="3"/>
    </row>
    <row r="34" spans="1:7" ht="11.25" customHeight="1">
      <c r="A34" s="13">
        <f t="shared" si="0"/>
        <v>11</v>
      </c>
      <c r="B34" s="41">
        <v>2</v>
      </c>
      <c r="C34" s="9" t="str">
        <f>VLOOKUP(B34,'[1]eng'!$C$4:$E$119,2)</f>
        <v>BIENVENU Olivier</v>
      </c>
      <c r="D34" s="9" t="str">
        <f>VLOOKUP($B34,'[1]eng'!$C$4:$F$119,3)</f>
        <v>team bikers 22</v>
      </c>
      <c r="E34" s="21"/>
      <c r="F34" s="3"/>
      <c r="G34" s="30"/>
    </row>
    <row r="35" spans="1:7" ht="11.25" customHeight="1">
      <c r="A35" s="13">
        <f t="shared" si="0"/>
        <v>12</v>
      </c>
      <c r="B35" s="41">
        <v>1</v>
      </c>
      <c r="C35" s="9" t="str">
        <f>VLOOKUP(B35,'[1]eng'!$C$4:$E$119,2)</f>
        <v>LE BOUDEC Sébastien </v>
      </c>
      <c r="D35" s="9" t="str">
        <f>VLOOKUP($B35,'[1]eng'!$C$4:$F$119,3)</f>
        <v>vcp loudéac</v>
      </c>
      <c r="E35" s="21"/>
      <c r="F35" s="3"/>
      <c r="G35" s="30"/>
    </row>
    <row r="36" spans="1:7" ht="11.25" customHeight="1">
      <c r="A36" s="13">
        <f t="shared" si="0"/>
        <v>13</v>
      </c>
      <c r="B36" s="41">
        <v>12</v>
      </c>
      <c r="C36" s="9" t="str">
        <f>VLOOKUP(B36,'[1]eng'!$C$4:$E$119,2)</f>
        <v>GUYOT Paul</v>
      </c>
      <c r="D36" s="9" t="str">
        <f>VLOOKUP($B36,'[1]eng'!$C$4:$F$119,3)</f>
        <v>ecole vtt du lie</v>
      </c>
      <c r="E36" s="21"/>
      <c r="F36" s="3"/>
      <c r="G36" s="3"/>
    </row>
  </sheetData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9.75" customHeight="1"/>
  <cols>
    <col min="1" max="1" width="3.7109375" style="19" customWidth="1"/>
    <col min="2" max="2" width="7.8515625" style="22" bestFit="1" customWidth="1"/>
    <col min="3" max="4" width="7.8515625" style="22" customWidth="1"/>
    <col min="5" max="5" width="3.7109375" style="17" customWidth="1"/>
    <col min="6" max="6" width="17.7109375" style="2" customWidth="1"/>
    <col min="7" max="7" width="16.28125" style="5" bestFit="1" customWidth="1"/>
    <col min="8" max="8" width="3.8515625" style="5" customWidth="1"/>
    <col min="9" max="9" width="4.421875" style="5" customWidth="1"/>
    <col min="10" max="10" width="9.57421875" style="6" bestFit="1" customWidth="1"/>
    <col min="11" max="11" width="3.57421875" style="2" customWidth="1"/>
    <col min="12" max="12" width="8.7109375" style="2" bestFit="1" customWidth="1"/>
    <col min="13" max="15" width="3.7109375" style="3" customWidth="1"/>
    <col min="16" max="18" width="3.28125" style="3" customWidth="1"/>
    <col min="19" max="19" width="3.7109375" style="3" customWidth="1"/>
    <col min="20" max="26" width="2.7109375" style="3" customWidth="1"/>
    <col min="27" max="33" width="2.7109375" style="0" customWidth="1"/>
  </cols>
  <sheetData>
    <row r="1" spans="1:12" ht="9.75" customHeight="1">
      <c r="A1" s="13"/>
      <c r="F1" s="14" t="s">
        <v>30</v>
      </c>
      <c r="G1" s="24" t="s">
        <v>0</v>
      </c>
      <c r="I1" s="14" t="s">
        <v>21</v>
      </c>
      <c r="K1" s="3"/>
      <c r="L1" s="15">
        <v>42554</v>
      </c>
    </row>
    <row r="2" spans="1:12" ht="9.75" customHeight="1">
      <c r="A2" s="13"/>
      <c r="F2" s="14"/>
      <c r="G2" s="24"/>
      <c r="I2" s="14" t="s">
        <v>22</v>
      </c>
      <c r="K2" s="3"/>
      <c r="L2" s="15"/>
    </row>
    <row r="3" spans="1:13" ht="9.75" customHeight="1">
      <c r="A3" s="13">
        <v>1</v>
      </c>
      <c r="B3" s="49">
        <f aca="true" t="shared" si="0" ref="B3:B16">MIN(C3:D3)</f>
        <v>0.00042277777777782743</v>
      </c>
      <c r="C3" s="22">
        <f>SUMIF('[1]feuil1'!$C$1:$C$998,$E3,'[1]feuil1'!$F$1:$F$998)</f>
        <v>0.00045256944444443947</v>
      </c>
      <c r="D3" s="22">
        <f>SUMIF('[1]feuil1'!$C$1:$C$998,$E3,'[1]feuil1'!$K$1:$K$998)</f>
        <v>0.00042277777777782743</v>
      </c>
      <c r="E3" s="1">
        <v>3</v>
      </c>
      <c r="F3" s="50" t="s">
        <v>29</v>
      </c>
      <c r="G3" t="s">
        <v>28</v>
      </c>
      <c r="H3" s="3" t="s">
        <v>52</v>
      </c>
      <c r="I3" s="3" t="s">
        <v>3</v>
      </c>
      <c r="J3" s="3" t="s">
        <v>27</v>
      </c>
      <c r="K3" s="51"/>
      <c r="L3" s="6">
        <v>36514</v>
      </c>
      <c r="M3" s="4"/>
    </row>
    <row r="4" spans="1:13" ht="9.75" customHeight="1">
      <c r="A4" s="13">
        <v>2</v>
      </c>
      <c r="B4" s="49">
        <f t="shared" si="0"/>
        <v>0.0004347685185184802</v>
      </c>
      <c r="C4" s="22">
        <f>SUMIF('[1]feuil1'!$C$1:$C$998,$E4,'[1]feuil1'!$F$1:$F$998)</f>
        <v>0.0004484953703703387</v>
      </c>
      <c r="D4" s="22">
        <f>SUMIF('[1]feuil1'!$C$1:$C$998,$E4,'[1]feuil1'!$K$1:$K$998)</f>
        <v>0.0004347685185184802</v>
      </c>
      <c r="E4" s="1">
        <v>1</v>
      </c>
      <c r="F4" s="9" t="s">
        <v>42</v>
      </c>
      <c r="G4" s="9" t="s">
        <v>10</v>
      </c>
      <c r="H4" s="23" t="s">
        <v>53</v>
      </c>
      <c r="I4" s="3" t="s">
        <v>54</v>
      </c>
      <c r="J4" s="23" t="s">
        <v>55</v>
      </c>
      <c r="K4" s="10"/>
      <c r="L4" s="6">
        <v>33218</v>
      </c>
      <c r="M4" s="4"/>
    </row>
    <row r="5" spans="1:14" ht="9.75" customHeight="1">
      <c r="A5" s="13">
        <v>3</v>
      </c>
      <c r="B5" s="49">
        <f t="shared" si="0"/>
        <v>0.00043563657407408307</v>
      </c>
      <c r="C5" s="22">
        <f>SUMIF('[1]feuil1'!$C$1:$C$998,$E5,'[1]feuil1'!$F$1:$F$998)</f>
        <v>0.00043577546296297287</v>
      </c>
      <c r="D5" s="22">
        <f>SUMIF('[1]feuil1'!$C$1:$C$998,$E5,'[1]feuil1'!$K$1:$K$998)</f>
        <v>0.00043563657407408307</v>
      </c>
      <c r="E5" s="1">
        <v>15</v>
      </c>
      <c r="F5" s="50" t="s">
        <v>31</v>
      </c>
      <c r="G5" t="s">
        <v>28</v>
      </c>
      <c r="H5" s="3" t="s">
        <v>56</v>
      </c>
      <c r="I5" s="3" t="s">
        <v>2</v>
      </c>
      <c r="J5" s="3" t="s">
        <v>24</v>
      </c>
      <c r="K5" s="51"/>
      <c r="L5" s="6">
        <v>37294</v>
      </c>
      <c r="M5"/>
      <c r="N5"/>
    </row>
    <row r="6" spans="1:13" ht="9.75" customHeight="1">
      <c r="A6" s="13">
        <v>4</v>
      </c>
      <c r="B6" s="49">
        <f t="shared" si="0"/>
        <v>0.00044018518518518235</v>
      </c>
      <c r="C6" s="22">
        <f>SUMIF('[1]feuil1'!$C$1:$C$998,$E6,'[1]feuil1'!$F$1:$F$998)</f>
        <v>0.0004549189814814225</v>
      </c>
      <c r="D6" s="22">
        <f>SUMIF('[1]feuil1'!$C$1:$C$998,$E6,'[1]feuil1'!$K$1:$K$998)</f>
        <v>0.00044018518518518235</v>
      </c>
      <c r="E6" s="1">
        <v>7</v>
      </c>
      <c r="F6" s="9" t="s">
        <v>38</v>
      </c>
      <c r="G6" s="9" t="s">
        <v>23</v>
      </c>
      <c r="H6" s="3" t="s">
        <v>57</v>
      </c>
      <c r="I6" s="3" t="s">
        <v>1</v>
      </c>
      <c r="J6" s="10">
        <v>656231004</v>
      </c>
      <c r="K6" s="10"/>
      <c r="L6" s="6">
        <v>36595</v>
      </c>
      <c r="M6" s="4"/>
    </row>
    <row r="7" spans="1:14" ht="9.75" customHeight="1">
      <c r="A7" s="13">
        <v>5</v>
      </c>
      <c r="B7" s="49">
        <f t="shared" si="0"/>
        <v>0.0004420254629629583</v>
      </c>
      <c r="C7" s="22">
        <f>SUMIF('[1]feuil1'!$C$1:$C$998,$E7,'[1]feuil1'!$F$1:$F$998)</f>
        <v>0.0004420254629629583</v>
      </c>
      <c r="D7" s="22">
        <f>SUMIF('[1]feuil1'!$C$1:$C$998,$E7,'[1]feuil1'!$K$1:$K$998)</f>
        <v>0.0004533680555555697</v>
      </c>
      <c r="E7" s="1">
        <v>8</v>
      </c>
      <c r="F7" s="50" t="s">
        <v>45</v>
      </c>
      <c r="G7" t="s">
        <v>46</v>
      </c>
      <c r="H7" s="3" t="s">
        <v>57</v>
      </c>
      <c r="I7" s="3" t="s">
        <v>1</v>
      </c>
      <c r="J7" s="3"/>
      <c r="K7" s="51"/>
      <c r="L7" s="6">
        <v>36633</v>
      </c>
      <c r="M7"/>
      <c r="N7"/>
    </row>
    <row r="8" spans="1:13" ht="9.75" customHeight="1">
      <c r="A8" s="13">
        <v>6</v>
      </c>
      <c r="B8" s="49">
        <f t="shared" si="0"/>
        <v>0.00044436342592590883</v>
      </c>
      <c r="C8" s="22">
        <f>SUMIF('[1]feuil1'!$C$1:$C$998,$E8,'[1]feuil1'!$F$1:$F$998)</f>
        <v>0.00045692129629631983</v>
      </c>
      <c r="D8" s="22">
        <f>SUMIF('[1]feuil1'!$C$1:$C$998,$E8,'[1]feuil1'!$K$1:$K$998)</f>
        <v>0.00044436342592590883</v>
      </c>
      <c r="E8" s="1">
        <v>6</v>
      </c>
      <c r="F8" s="50" t="s">
        <v>13</v>
      </c>
      <c r="G8" t="s">
        <v>35</v>
      </c>
      <c r="H8" s="3" t="s">
        <v>57</v>
      </c>
      <c r="I8" s="3" t="s">
        <v>1</v>
      </c>
      <c r="J8" s="3">
        <v>622314191</v>
      </c>
      <c r="K8" s="51"/>
      <c r="L8" s="6">
        <v>36839</v>
      </c>
      <c r="M8" s="4"/>
    </row>
    <row r="9" spans="1:12" ht="9.75" customHeight="1">
      <c r="A9" s="13">
        <v>7</v>
      </c>
      <c r="B9" s="49">
        <f t="shared" si="0"/>
        <v>0.00044591435185181716</v>
      </c>
      <c r="C9" s="22">
        <f>SUMIF('[1]feuil1'!$C$1:$C$998,$E9,'[1]feuil1'!$F$1:$F$998)</f>
        <v>0.0005141666666666489</v>
      </c>
      <c r="D9" s="22">
        <f>SUMIF('[1]feuil1'!$C$1:$C$998,$E9,'[1]feuil1'!$K$1:$K$998)</f>
        <v>0.00044591435185181716</v>
      </c>
      <c r="E9" s="1">
        <v>2</v>
      </c>
      <c r="F9" s="9" t="s">
        <v>43</v>
      </c>
      <c r="G9" s="9" t="s">
        <v>44</v>
      </c>
      <c r="H9" s="23" t="s">
        <v>58</v>
      </c>
      <c r="I9" s="3" t="s">
        <v>54</v>
      </c>
      <c r="J9" s="23" t="s">
        <v>59</v>
      </c>
      <c r="K9" s="10"/>
      <c r="L9" s="6">
        <v>30796</v>
      </c>
    </row>
    <row r="10" spans="1:13" ht="9.75" customHeight="1">
      <c r="A10" s="13">
        <v>8</v>
      </c>
      <c r="B10" s="49">
        <f t="shared" si="0"/>
        <v>0.00044637731481483867</v>
      </c>
      <c r="C10" s="22">
        <f>SUMIF('[1]feuil1'!$C$1:$C$998,$E10,'[1]feuil1'!$F$1:$F$998)</f>
        <v>0.0004548495370370609</v>
      </c>
      <c r="D10" s="22">
        <f>SUMIF('[1]feuil1'!$C$1:$C$998,$E10,'[1]feuil1'!$K$1:$K$998)</f>
        <v>0.00044637731481483867</v>
      </c>
      <c r="E10" s="1">
        <v>5</v>
      </c>
      <c r="F10" s="50" t="s">
        <v>36</v>
      </c>
      <c r="G10" t="s">
        <v>34</v>
      </c>
      <c r="H10" s="3" t="s">
        <v>53</v>
      </c>
      <c r="I10" s="3"/>
      <c r="J10" s="3" t="s">
        <v>37</v>
      </c>
      <c r="K10" s="51"/>
      <c r="L10" s="6">
        <v>33878</v>
      </c>
      <c r="M10" s="4"/>
    </row>
    <row r="11" spans="1:14" ht="9.75" customHeight="1">
      <c r="A11" s="13">
        <v>9</v>
      </c>
      <c r="B11" s="49">
        <f t="shared" si="0"/>
        <v>0.0004655092592592558</v>
      </c>
      <c r="C11" s="22">
        <f>SUMIF('[1]feuil1'!$C$1:$C$998,$E11,'[1]feuil1'!$F$1:$F$998)</f>
        <v>0.0004655092592592558</v>
      </c>
      <c r="D11" s="22">
        <f>SUMIF('[1]feuil1'!$C$1:$C$998,$E11,'[1]feuil1'!$K$1:$K$998)</f>
        <v>0.0005910416666666252</v>
      </c>
      <c r="E11" s="1">
        <v>9</v>
      </c>
      <c r="F11" s="50" t="s">
        <v>47</v>
      </c>
      <c r="G11" t="s">
        <v>46</v>
      </c>
      <c r="H11" s="3" t="s">
        <v>57</v>
      </c>
      <c r="I11" s="3" t="s">
        <v>1</v>
      </c>
      <c r="J11" s="3"/>
      <c r="K11" s="51"/>
      <c r="L11" s="6">
        <v>36557</v>
      </c>
      <c r="M11"/>
      <c r="N11"/>
    </row>
    <row r="12" spans="1:13" ht="9.75" customHeight="1">
      <c r="A12" s="13">
        <v>10</v>
      </c>
      <c r="B12" s="49">
        <f t="shared" si="0"/>
        <v>0.0004889699074073772</v>
      </c>
      <c r="C12" s="22">
        <f>SUMIF('[1]feuil1'!$C$1:$C$998,$E12,'[1]feuil1'!$F$1:$F$998)</f>
        <v>0.0004889699074073772</v>
      </c>
      <c r="D12" s="22">
        <f>SUMIF('[1]feuil1'!$C$1:$C$998,$E12,'[1]feuil1'!$K$1:$K$998)</f>
        <v>0.0005471412037036938</v>
      </c>
      <c r="E12" s="1">
        <v>16</v>
      </c>
      <c r="F12" s="50" t="s">
        <v>48</v>
      </c>
      <c r="G12" t="s">
        <v>49</v>
      </c>
      <c r="H12" s="23" t="s">
        <v>58</v>
      </c>
      <c r="I12" s="3"/>
      <c r="J12" s="3"/>
      <c r="K12" s="51"/>
      <c r="L12" s="6">
        <v>31686</v>
      </c>
      <c r="M12" s="4"/>
    </row>
    <row r="13" spans="1:14" ht="9.75" customHeight="1">
      <c r="A13" s="13">
        <v>11</v>
      </c>
      <c r="B13" s="49">
        <f t="shared" si="0"/>
        <v>0.000498611111111158</v>
      </c>
      <c r="C13" s="22">
        <f>SUMIF('[1]feuil1'!$C$1:$C$998,$E13,'[1]feuil1'!$F$1:$F$998)</f>
        <v>0.0004992476851852223</v>
      </c>
      <c r="D13" s="22">
        <f>SUMIF('[1]feuil1'!$C$1:$C$998,$E13,'[1]feuil1'!$K$1:$K$998)</f>
        <v>0.000498611111111158</v>
      </c>
      <c r="E13" s="1">
        <v>4</v>
      </c>
      <c r="F13" s="50" t="s">
        <v>12</v>
      </c>
      <c r="G13" t="s">
        <v>28</v>
      </c>
      <c r="H13" s="3" t="s">
        <v>52</v>
      </c>
      <c r="I13" s="3" t="s">
        <v>3</v>
      </c>
      <c r="J13" s="3" t="s">
        <v>26</v>
      </c>
      <c r="K13" s="51"/>
      <c r="L13" s="6">
        <v>36360</v>
      </c>
      <c r="M13"/>
      <c r="N13"/>
    </row>
    <row r="14" spans="1:14" ht="9.75" customHeight="1">
      <c r="A14" s="13">
        <v>12</v>
      </c>
      <c r="B14" s="49">
        <f t="shared" si="0"/>
        <v>0.0005097222222222864</v>
      </c>
      <c r="C14" s="22">
        <f>SUMIF('[1]feuil1'!$C$1:$C$998,$E14,'[1]feuil1'!$F$1:$F$998)</f>
        <v>0.0005126041666666525</v>
      </c>
      <c r="D14" s="22">
        <f>SUMIF('[1]feuil1'!$C$1:$C$998,$E14,'[1]feuil1'!$K$1:$K$998)</f>
        <v>0.0005097222222222864</v>
      </c>
      <c r="E14" s="1">
        <v>12</v>
      </c>
      <c r="F14" s="50" t="s">
        <v>32</v>
      </c>
      <c r="G14" t="s">
        <v>28</v>
      </c>
      <c r="H14" s="3" t="s">
        <v>56</v>
      </c>
      <c r="I14" s="3" t="s">
        <v>2</v>
      </c>
      <c r="J14" s="3" t="s">
        <v>25</v>
      </c>
      <c r="K14" s="51"/>
      <c r="L14" s="6">
        <v>37553</v>
      </c>
      <c r="M14"/>
      <c r="N14"/>
    </row>
    <row r="15" spans="1:14" ht="9.75" customHeight="1">
      <c r="A15" s="13">
        <v>13</v>
      </c>
      <c r="B15" s="49">
        <f t="shared" si="0"/>
        <v>0.0005101157407407242</v>
      </c>
      <c r="C15" s="22">
        <f>SUMIF('[1]feuil1'!$C$1:$C$998,$E15,'[1]feuil1'!$F$1:$F$998)</f>
        <v>0.0005105671296296022</v>
      </c>
      <c r="D15" s="22">
        <f>SUMIF('[1]feuil1'!$C$1:$C$998,$E15,'[1]feuil1'!$K$1:$K$998)</f>
        <v>0.0005101157407407242</v>
      </c>
      <c r="E15" s="1">
        <v>17</v>
      </c>
      <c r="F15" s="50" t="s">
        <v>50</v>
      </c>
      <c r="G15" t="s">
        <v>49</v>
      </c>
      <c r="H15" s="23" t="s">
        <v>58</v>
      </c>
      <c r="I15" s="3"/>
      <c r="J15" s="3"/>
      <c r="K15" s="51"/>
      <c r="L15" s="6">
        <v>31405</v>
      </c>
      <c r="M15"/>
      <c r="N15"/>
    </row>
    <row r="16" spans="1:14" ht="9.75" customHeight="1">
      <c r="A16" s="13">
        <v>14</v>
      </c>
      <c r="B16" s="49">
        <f t="shared" si="0"/>
        <v>0.0005786689814814561</v>
      </c>
      <c r="C16" s="22">
        <f>SUMIF('[1]feuil1'!$C$1:$C$998,$E16,'[1]feuil1'!$F$1:$F$998)</f>
        <v>0.0005786689814814561</v>
      </c>
      <c r="D16" s="22">
        <f>SUMIF('[1]feuil1'!$C$1:$C$998,$E16,'[1]feuil1'!$K$1:$K$998)</f>
        <v>0.0005966550925926573</v>
      </c>
      <c r="E16" s="1">
        <v>11</v>
      </c>
      <c r="F16" s="50" t="s">
        <v>51</v>
      </c>
      <c r="G16" t="s">
        <v>33</v>
      </c>
      <c r="H16" s="3" t="s">
        <v>60</v>
      </c>
      <c r="I16" s="3"/>
      <c r="J16" s="3">
        <v>622341009</v>
      </c>
      <c r="K16" s="51"/>
      <c r="L16" s="6">
        <v>37917</v>
      </c>
      <c r="M16"/>
      <c r="N16"/>
    </row>
  </sheetData>
  <sheetProtection/>
  <printOptions/>
  <pageMargins left="0.3937007874015748" right="0" top="0" bottom="0" header="0.5118110236220472" footer="0.5118110236220472"/>
  <pageSetup horizontalDpi="300" verticalDpi="300" orientation="portrait" paperSize="9" r:id="rId1"/>
  <headerFooter alignWithMargins="0">
    <oddFooter>&amp;Lrésultats sur :&amp;Cwww.bretagne-vtt.com&amp;Rédité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11.421875" defaultRowHeight="21.75" customHeight="1"/>
  <cols>
    <col min="1" max="1" width="2.7109375" style="25" customWidth="1"/>
    <col min="2" max="2" width="4.00390625" style="27" customWidth="1"/>
    <col min="3" max="3" width="14.7109375" style="0" customWidth="1"/>
    <col min="4" max="4" width="2.421875" style="4" customWidth="1"/>
    <col min="5" max="5" width="1.7109375" style="0" customWidth="1"/>
    <col min="6" max="6" width="2.7109375" style="25" customWidth="1"/>
    <col min="7" max="7" width="4.00390625" style="27" customWidth="1"/>
    <col min="8" max="8" width="14.7109375" style="0" customWidth="1"/>
    <col min="9" max="9" width="2.421875" style="4" customWidth="1"/>
    <col min="10" max="10" width="1.7109375" style="0" customWidth="1"/>
    <col min="11" max="11" width="2.7109375" style="25" customWidth="1"/>
    <col min="12" max="12" width="4.00390625" style="27" customWidth="1"/>
    <col min="13" max="13" width="14.7109375" style="0" customWidth="1"/>
    <col min="14" max="14" width="2.421875" style="4" customWidth="1"/>
    <col min="15" max="15" width="1.7109375" style="0" customWidth="1"/>
    <col min="16" max="16" width="2.7109375" style="25" customWidth="1"/>
    <col min="17" max="17" width="4.00390625" style="27" customWidth="1"/>
    <col min="18" max="18" width="14.7109375" style="0" customWidth="1"/>
    <col min="19" max="19" width="2.421875" style="4" customWidth="1"/>
  </cols>
  <sheetData>
    <row r="1" spans="3:13" ht="21.75" customHeight="1">
      <c r="C1" s="18" t="s">
        <v>20</v>
      </c>
      <c r="M1" s="48"/>
    </row>
    <row r="2" spans="3:18" ht="21.75" customHeight="1" thickBot="1">
      <c r="C2" s="47">
        <v>1</v>
      </c>
      <c r="H2" s="47">
        <v>2</v>
      </c>
      <c r="M2" s="47">
        <v>3</v>
      </c>
      <c r="R2" s="47">
        <v>4</v>
      </c>
    </row>
    <row r="3" spans="1:18" ht="21.75" customHeight="1" thickBot="1" thickTop="1">
      <c r="A3" s="37">
        <v>1</v>
      </c>
      <c r="B3" s="40">
        <v>3</v>
      </c>
      <c r="C3" s="43" t="s">
        <v>29</v>
      </c>
      <c r="D3" s="26"/>
      <c r="F3" s="37">
        <v>2</v>
      </c>
      <c r="G3" s="40">
        <v>1</v>
      </c>
      <c r="H3" s="43" t="s">
        <v>42</v>
      </c>
      <c r="I3" s="26"/>
      <c r="K3" s="37">
        <v>3</v>
      </c>
      <c r="L3" s="40">
        <v>15</v>
      </c>
      <c r="M3" s="43" t="s">
        <v>31</v>
      </c>
      <c r="P3" s="37">
        <v>4</v>
      </c>
      <c r="Q3" s="40">
        <v>7</v>
      </c>
      <c r="R3" s="43" t="s">
        <v>38</v>
      </c>
    </row>
    <row r="4" spans="1:18" ht="21.75" customHeight="1" thickTop="1">
      <c r="A4" s="38">
        <v>8</v>
      </c>
      <c r="B4" s="40">
        <v>5</v>
      </c>
      <c r="C4" s="44" t="s">
        <v>36</v>
      </c>
      <c r="D4" s="26"/>
      <c r="F4" s="38">
        <v>7</v>
      </c>
      <c r="G4" s="40">
        <v>2</v>
      </c>
      <c r="H4" s="44" t="s">
        <v>43</v>
      </c>
      <c r="I4" s="26"/>
      <c r="K4" s="38">
        <v>6</v>
      </c>
      <c r="L4" s="40">
        <v>6</v>
      </c>
      <c r="M4" s="44" t="s">
        <v>13</v>
      </c>
      <c r="P4" s="38">
        <v>5</v>
      </c>
      <c r="Q4" s="40">
        <v>8</v>
      </c>
      <c r="R4" s="44" t="s">
        <v>45</v>
      </c>
    </row>
    <row r="5" spans="1:18" ht="21.75" customHeight="1">
      <c r="A5" s="38">
        <v>9</v>
      </c>
      <c r="B5" s="41">
        <v>9</v>
      </c>
      <c r="C5" s="44" t="s">
        <v>47</v>
      </c>
      <c r="D5" s="26"/>
      <c r="F5" s="38">
        <v>10</v>
      </c>
      <c r="G5" s="41">
        <v>16</v>
      </c>
      <c r="H5" s="44" t="s">
        <v>48</v>
      </c>
      <c r="I5" s="26"/>
      <c r="K5" s="38">
        <v>11</v>
      </c>
      <c r="L5" s="41">
        <v>4</v>
      </c>
      <c r="M5" s="44" t="s">
        <v>12</v>
      </c>
      <c r="P5" s="38">
        <v>12</v>
      </c>
      <c r="Q5" s="41">
        <v>12</v>
      </c>
      <c r="R5" s="44" t="s">
        <v>32</v>
      </c>
    </row>
    <row r="6" spans="1:18" ht="21.75" customHeight="1" thickBot="1">
      <c r="A6" s="39">
        <v>16</v>
      </c>
      <c r="B6" s="42"/>
      <c r="C6" s="45"/>
      <c r="D6" s="26"/>
      <c r="F6" s="39">
        <v>15</v>
      </c>
      <c r="G6" s="42"/>
      <c r="H6" s="45"/>
      <c r="I6" s="26"/>
      <c r="K6" s="39">
        <v>14</v>
      </c>
      <c r="L6" s="42">
        <v>11</v>
      </c>
      <c r="M6" s="45" t="s">
        <v>51</v>
      </c>
      <c r="P6" s="39">
        <v>13</v>
      </c>
      <c r="Q6" s="42">
        <v>17</v>
      </c>
      <c r="R6" s="45" t="s">
        <v>50</v>
      </c>
    </row>
    <row r="7" spans="3:18" ht="6.75" customHeight="1" thickTop="1">
      <c r="C7" s="8"/>
      <c r="H7" s="8"/>
      <c r="M7" s="8"/>
      <c r="R7" s="8"/>
    </row>
    <row r="8" spans="1:19" ht="21.75" customHeight="1">
      <c r="A8" s="25">
        <v>1</v>
      </c>
      <c r="B8" s="41">
        <v>3</v>
      </c>
      <c r="C8" s="46" t="s">
        <v>29</v>
      </c>
      <c r="D8" s="26">
        <v>1</v>
      </c>
      <c r="F8" s="25">
        <v>1</v>
      </c>
      <c r="G8" s="41">
        <v>1</v>
      </c>
      <c r="H8" s="46" t="s">
        <v>42</v>
      </c>
      <c r="I8" s="31">
        <v>2</v>
      </c>
      <c r="K8" s="25">
        <v>1</v>
      </c>
      <c r="L8" s="41">
        <v>15</v>
      </c>
      <c r="M8" s="46" t="s">
        <v>31</v>
      </c>
      <c r="N8" s="31">
        <v>3</v>
      </c>
      <c r="P8" s="25">
        <v>1</v>
      </c>
      <c r="Q8" s="41">
        <v>8</v>
      </c>
      <c r="R8" s="46" t="s">
        <v>45</v>
      </c>
      <c r="S8" s="31">
        <v>4</v>
      </c>
    </row>
    <row r="9" spans="1:19" ht="21.75" customHeight="1">
      <c r="A9" s="25">
        <v>2</v>
      </c>
      <c r="B9" s="41">
        <v>9</v>
      </c>
      <c r="C9" s="46" t="s">
        <v>47</v>
      </c>
      <c r="D9" s="26">
        <v>8</v>
      </c>
      <c r="F9" s="25">
        <v>2</v>
      </c>
      <c r="G9" s="41">
        <v>2</v>
      </c>
      <c r="H9" s="46" t="s">
        <v>43</v>
      </c>
      <c r="I9" s="26">
        <v>7</v>
      </c>
      <c r="K9" s="25">
        <v>2</v>
      </c>
      <c r="L9" s="41">
        <v>6</v>
      </c>
      <c r="M9" s="46" t="s">
        <v>13</v>
      </c>
      <c r="N9" s="4">
        <v>6</v>
      </c>
      <c r="P9" s="25">
        <v>2</v>
      </c>
      <c r="Q9" s="41">
        <v>7</v>
      </c>
      <c r="R9" s="46" t="s">
        <v>38</v>
      </c>
      <c r="S9" s="4">
        <v>5</v>
      </c>
    </row>
    <row r="10" spans="1:19" ht="21.75" customHeight="1">
      <c r="A10" s="25">
        <v>3</v>
      </c>
      <c r="B10" s="41">
        <v>5</v>
      </c>
      <c r="C10" s="46" t="s">
        <v>36</v>
      </c>
      <c r="D10" s="26">
        <v>9</v>
      </c>
      <c r="F10" s="25">
        <v>3</v>
      </c>
      <c r="G10" s="41">
        <v>16</v>
      </c>
      <c r="H10" s="46" t="s">
        <v>48</v>
      </c>
      <c r="I10" s="31">
        <v>10</v>
      </c>
      <c r="K10" s="25">
        <v>3</v>
      </c>
      <c r="L10" s="41">
        <v>4</v>
      </c>
      <c r="M10" s="46" t="s">
        <v>12</v>
      </c>
      <c r="N10" s="31">
        <v>11</v>
      </c>
      <c r="P10" s="25">
        <v>3</v>
      </c>
      <c r="Q10" s="41">
        <v>17</v>
      </c>
      <c r="R10" s="46" t="s">
        <v>50</v>
      </c>
      <c r="S10" s="31">
        <v>12</v>
      </c>
    </row>
    <row r="11" spans="1:19" ht="21.75" customHeight="1">
      <c r="A11" s="25">
        <v>4</v>
      </c>
      <c r="B11" s="41"/>
      <c r="C11" s="46"/>
      <c r="D11" s="31">
        <v>16</v>
      </c>
      <c r="F11" s="25">
        <v>4</v>
      </c>
      <c r="G11" s="41"/>
      <c r="H11" s="46"/>
      <c r="I11" s="31">
        <v>15</v>
      </c>
      <c r="K11" s="25">
        <v>4</v>
      </c>
      <c r="L11" s="41"/>
      <c r="M11" s="46"/>
      <c r="N11" s="31">
        <v>14</v>
      </c>
      <c r="P11" s="25">
        <v>4</v>
      </c>
      <c r="Q11" s="41">
        <v>12</v>
      </c>
      <c r="R11" s="46" t="s">
        <v>32</v>
      </c>
      <c r="S11" s="31">
        <v>13</v>
      </c>
    </row>
    <row r="13" spans="2:19" ht="21.75" customHeight="1">
      <c r="B13" s="18" t="s">
        <v>14</v>
      </c>
      <c r="C13" s="4"/>
      <c r="D13"/>
      <c r="E13" s="25"/>
      <c r="F13" s="27"/>
      <c r="G13" s="18" t="s">
        <v>14</v>
      </c>
      <c r="H13" s="4"/>
      <c r="I13"/>
      <c r="J13" s="25"/>
      <c r="K13" s="27"/>
      <c r="L13" s="18" t="s">
        <v>15</v>
      </c>
      <c r="M13" s="4"/>
      <c r="N13"/>
      <c r="O13" s="25"/>
      <c r="P13" s="27"/>
      <c r="Q13" s="18" t="s">
        <v>15</v>
      </c>
      <c r="R13" s="4"/>
      <c r="S13"/>
    </row>
    <row r="14" spans="3:18" ht="21.75" customHeight="1" thickBot="1">
      <c r="C14" s="47">
        <v>19</v>
      </c>
      <c r="H14" s="47">
        <v>20</v>
      </c>
      <c r="M14" s="47">
        <v>21</v>
      </c>
      <c r="R14" s="47">
        <v>22</v>
      </c>
    </row>
    <row r="15" spans="1:18" ht="21.75" customHeight="1" thickTop="1">
      <c r="A15" s="37">
        <v>9</v>
      </c>
      <c r="B15" s="40">
        <v>5</v>
      </c>
      <c r="C15" s="33" t="s">
        <v>36</v>
      </c>
      <c r="D15" s="26"/>
      <c r="F15" s="37">
        <v>10</v>
      </c>
      <c r="G15" s="40">
        <v>16</v>
      </c>
      <c r="H15" s="33" t="s">
        <v>48</v>
      </c>
      <c r="I15" s="26"/>
      <c r="K15" s="37">
        <v>1</v>
      </c>
      <c r="L15" s="40">
        <v>3</v>
      </c>
      <c r="M15" s="33" t="s">
        <v>29</v>
      </c>
      <c r="P15" s="37">
        <v>2</v>
      </c>
      <c r="Q15" s="40">
        <v>1</v>
      </c>
      <c r="R15" s="33" t="s">
        <v>42</v>
      </c>
    </row>
    <row r="16" spans="1:18" ht="21.75" customHeight="1">
      <c r="A16" s="38">
        <v>12</v>
      </c>
      <c r="B16" s="41">
        <v>17</v>
      </c>
      <c r="C16" s="35" t="s">
        <v>50</v>
      </c>
      <c r="D16" s="26"/>
      <c r="F16" s="38">
        <v>11</v>
      </c>
      <c r="G16" s="41">
        <v>4</v>
      </c>
      <c r="H16" s="35" t="s">
        <v>12</v>
      </c>
      <c r="I16" s="26"/>
      <c r="K16" s="38">
        <v>4</v>
      </c>
      <c r="L16" s="41">
        <v>8</v>
      </c>
      <c r="M16" s="35" t="s">
        <v>45</v>
      </c>
      <c r="P16" s="38">
        <v>3</v>
      </c>
      <c r="Q16" s="41">
        <v>15</v>
      </c>
      <c r="R16" s="35" t="s">
        <v>31</v>
      </c>
    </row>
    <row r="17" spans="1:18" ht="21.75" customHeight="1">
      <c r="A17" s="38">
        <v>13</v>
      </c>
      <c r="B17" s="41">
        <v>12</v>
      </c>
      <c r="C17" s="35" t="s">
        <v>32</v>
      </c>
      <c r="D17" s="26"/>
      <c r="F17" s="38">
        <v>14</v>
      </c>
      <c r="G17" s="41"/>
      <c r="H17" s="35"/>
      <c r="I17" s="26"/>
      <c r="K17" s="38">
        <v>5</v>
      </c>
      <c r="L17" s="41">
        <v>7</v>
      </c>
      <c r="M17" s="35" t="s">
        <v>38</v>
      </c>
      <c r="P17" s="38">
        <v>6</v>
      </c>
      <c r="Q17" s="41">
        <v>6</v>
      </c>
      <c r="R17" s="35" t="s">
        <v>13</v>
      </c>
    </row>
    <row r="18" spans="1:18" ht="21.75" customHeight="1" thickBot="1">
      <c r="A18" s="39">
        <v>16</v>
      </c>
      <c r="B18" s="42"/>
      <c r="C18" s="34"/>
      <c r="D18" s="26"/>
      <c r="F18" s="39">
        <v>15</v>
      </c>
      <c r="G18" s="42"/>
      <c r="H18" s="34"/>
      <c r="I18" s="26"/>
      <c r="K18" s="39">
        <v>8</v>
      </c>
      <c r="L18" s="42">
        <v>9</v>
      </c>
      <c r="M18" s="34" t="s">
        <v>47</v>
      </c>
      <c r="P18" s="39">
        <v>7</v>
      </c>
      <c r="Q18" s="42">
        <v>2</v>
      </c>
      <c r="R18" s="34" t="s">
        <v>43</v>
      </c>
    </row>
    <row r="19" ht="6.75" customHeight="1" thickTop="1"/>
    <row r="20" spans="1:19" ht="21.75" customHeight="1">
      <c r="A20" s="25">
        <v>1</v>
      </c>
      <c r="B20" s="41">
        <v>5</v>
      </c>
      <c r="C20" s="36" t="s">
        <v>36</v>
      </c>
      <c r="D20" s="26">
        <v>9</v>
      </c>
      <c r="F20" s="25">
        <v>1</v>
      </c>
      <c r="G20" s="41">
        <v>16</v>
      </c>
      <c r="H20" s="36" t="s">
        <v>48</v>
      </c>
      <c r="I20" s="31">
        <v>10</v>
      </c>
      <c r="K20" s="25">
        <v>1</v>
      </c>
      <c r="L20" s="41">
        <v>3</v>
      </c>
      <c r="M20" s="36" t="s">
        <v>29</v>
      </c>
      <c r="N20" s="31">
        <v>1</v>
      </c>
      <c r="P20" s="25">
        <v>1</v>
      </c>
      <c r="Q20" s="41">
        <v>2</v>
      </c>
      <c r="R20" s="36" t="s">
        <v>43</v>
      </c>
      <c r="S20" s="31">
        <v>2</v>
      </c>
    </row>
    <row r="21" spans="1:19" ht="21.75" customHeight="1">
      <c r="A21" s="25">
        <v>2</v>
      </c>
      <c r="B21" s="41">
        <v>12</v>
      </c>
      <c r="C21" s="36" t="s">
        <v>32</v>
      </c>
      <c r="D21" s="26">
        <v>12</v>
      </c>
      <c r="F21" s="25">
        <v>2</v>
      </c>
      <c r="G21" s="41">
        <v>4</v>
      </c>
      <c r="H21" s="36" t="s">
        <v>12</v>
      </c>
      <c r="I21" s="26">
        <v>11</v>
      </c>
      <c r="K21" s="25">
        <v>2</v>
      </c>
      <c r="L21" s="41">
        <v>7</v>
      </c>
      <c r="M21" s="36" t="s">
        <v>38</v>
      </c>
      <c r="N21" s="31">
        <v>4</v>
      </c>
      <c r="P21" s="25">
        <v>2</v>
      </c>
      <c r="Q21" s="41">
        <v>1</v>
      </c>
      <c r="R21" s="36" t="s">
        <v>42</v>
      </c>
      <c r="S21" s="31">
        <v>3</v>
      </c>
    </row>
    <row r="22" spans="1:19" ht="21.75" customHeight="1">
      <c r="A22" s="25">
        <v>3</v>
      </c>
      <c r="B22" s="41">
        <v>17</v>
      </c>
      <c r="C22" s="36" t="s">
        <v>50</v>
      </c>
      <c r="D22" s="26">
        <v>13</v>
      </c>
      <c r="F22" s="25">
        <v>3</v>
      </c>
      <c r="G22" s="41"/>
      <c r="H22" s="36"/>
      <c r="I22" s="31">
        <v>14</v>
      </c>
      <c r="K22" s="25">
        <v>3</v>
      </c>
      <c r="L22" s="41">
        <v>8</v>
      </c>
      <c r="M22" s="36" t="s">
        <v>45</v>
      </c>
      <c r="N22" s="31">
        <v>5</v>
      </c>
      <c r="P22" s="25">
        <v>3</v>
      </c>
      <c r="Q22" s="41">
        <v>6</v>
      </c>
      <c r="R22" s="36" t="s">
        <v>13</v>
      </c>
      <c r="S22" s="31">
        <v>6</v>
      </c>
    </row>
    <row r="23" spans="1:19" ht="21.75" customHeight="1">
      <c r="A23" s="25">
        <v>4</v>
      </c>
      <c r="B23" s="41"/>
      <c r="C23" s="36"/>
      <c r="D23" s="31">
        <v>16</v>
      </c>
      <c r="F23" s="25">
        <v>4</v>
      </c>
      <c r="G23" s="41"/>
      <c r="H23" s="36"/>
      <c r="I23" s="31">
        <v>15</v>
      </c>
      <c r="K23" s="25">
        <v>4</v>
      </c>
      <c r="L23" s="41">
        <v>9</v>
      </c>
      <c r="M23" s="36" t="s">
        <v>47</v>
      </c>
      <c r="N23" s="31">
        <v>8</v>
      </c>
      <c r="P23" s="25">
        <v>4</v>
      </c>
      <c r="Q23" s="41">
        <v>15</v>
      </c>
      <c r="R23" s="36" t="s">
        <v>31</v>
      </c>
      <c r="S23" s="31">
        <v>7</v>
      </c>
    </row>
    <row r="25" spans="3:18" ht="21.75" customHeight="1">
      <c r="C25" s="18" t="s">
        <v>19</v>
      </c>
      <c r="H25" s="18" t="s">
        <v>18</v>
      </c>
      <c r="M25" s="18" t="s">
        <v>17</v>
      </c>
      <c r="R25" s="18" t="s">
        <v>16</v>
      </c>
    </row>
    <row r="26" spans="3:18" ht="21.75" customHeight="1" thickBot="1">
      <c r="C26" s="47">
        <v>34</v>
      </c>
      <c r="H26" s="47">
        <v>35</v>
      </c>
      <c r="M26" s="47">
        <v>36</v>
      </c>
      <c r="R26" s="47">
        <v>37</v>
      </c>
    </row>
    <row r="27" spans="1:18" ht="21.75" customHeight="1" thickTop="1">
      <c r="A27" s="37">
        <v>13</v>
      </c>
      <c r="B27" s="40">
        <v>17</v>
      </c>
      <c r="C27" s="33" t="s">
        <v>50</v>
      </c>
      <c r="D27" s="26"/>
      <c r="F27" s="37">
        <v>9</v>
      </c>
      <c r="G27" s="40">
        <v>5</v>
      </c>
      <c r="H27" s="33" t="s">
        <v>36</v>
      </c>
      <c r="I27" s="26"/>
      <c r="K27" s="37">
        <v>5</v>
      </c>
      <c r="L27" s="40">
        <v>8</v>
      </c>
      <c r="M27" s="33" t="s">
        <v>45</v>
      </c>
      <c r="P27" s="37">
        <v>1</v>
      </c>
      <c r="Q27" s="40">
        <v>3</v>
      </c>
      <c r="R27" s="33" t="s">
        <v>29</v>
      </c>
    </row>
    <row r="28" spans="1:18" ht="21.75" customHeight="1">
      <c r="A28" s="38">
        <v>14</v>
      </c>
      <c r="B28" s="41"/>
      <c r="C28" s="35"/>
      <c r="D28" s="26"/>
      <c r="F28" s="38">
        <v>10</v>
      </c>
      <c r="G28" s="41">
        <v>16</v>
      </c>
      <c r="H28" s="35" t="s">
        <v>48</v>
      </c>
      <c r="I28" s="26"/>
      <c r="K28" s="38">
        <v>6</v>
      </c>
      <c r="L28" s="41">
        <v>6</v>
      </c>
      <c r="M28" s="35" t="s">
        <v>13</v>
      </c>
      <c r="P28" s="38">
        <v>2</v>
      </c>
      <c r="Q28" s="41">
        <v>2</v>
      </c>
      <c r="R28" s="35" t="s">
        <v>43</v>
      </c>
    </row>
    <row r="29" spans="1:18" ht="21.75" customHeight="1">
      <c r="A29" s="38">
        <v>15</v>
      </c>
      <c r="B29" s="41"/>
      <c r="C29" s="35"/>
      <c r="D29" s="26"/>
      <c r="F29" s="38">
        <v>11</v>
      </c>
      <c r="G29" s="41">
        <v>4</v>
      </c>
      <c r="H29" s="35" t="s">
        <v>12</v>
      </c>
      <c r="I29" s="26"/>
      <c r="K29" s="38">
        <v>7</v>
      </c>
      <c r="L29" s="41">
        <v>15</v>
      </c>
      <c r="M29" s="35" t="s">
        <v>31</v>
      </c>
      <c r="P29" s="38">
        <v>3</v>
      </c>
      <c r="Q29" s="41">
        <v>1</v>
      </c>
      <c r="R29" s="35" t="s">
        <v>42</v>
      </c>
    </row>
    <row r="30" spans="1:18" ht="21.75" customHeight="1" thickBot="1">
      <c r="A30" s="39">
        <v>16</v>
      </c>
      <c r="B30" s="42"/>
      <c r="C30" s="34"/>
      <c r="D30" s="26"/>
      <c r="F30" s="39">
        <v>12</v>
      </c>
      <c r="G30" s="42">
        <v>12</v>
      </c>
      <c r="H30" s="34" t="s">
        <v>32</v>
      </c>
      <c r="I30" s="26"/>
      <c r="K30" s="39">
        <v>8</v>
      </c>
      <c r="L30" s="42">
        <v>9</v>
      </c>
      <c r="M30" s="34" t="s">
        <v>47</v>
      </c>
      <c r="P30" s="39">
        <v>4</v>
      </c>
      <c r="Q30" s="42">
        <v>7</v>
      </c>
      <c r="R30" s="34" t="s">
        <v>38</v>
      </c>
    </row>
    <row r="31" ht="6.75" customHeight="1" thickTop="1"/>
    <row r="32" spans="1:18" ht="21.75" customHeight="1">
      <c r="A32" s="25">
        <v>13</v>
      </c>
      <c r="B32" s="41">
        <v>17</v>
      </c>
      <c r="C32" s="36" t="s">
        <v>50</v>
      </c>
      <c r="D32" s="26"/>
      <c r="F32" s="25">
        <v>9</v>
      </c>
      <c r="G32" s="41">
        <v>5</v>
      </c>
      <c r="H32" s="36" t="s">
        <v>36</v>
      </c>
      <c r="I32" s="26"/>
      <c r="K32" s="25">
        <v>5</v>
      </c>
      <c r="L32" s="41">
        <v>15</v>
      </c>
      <c r="M32" s="36" t="s">
        <v>31</v>
      </c>
      <c r="P32" s="25">
        <v>1</v>
      </c>
      <c r="Q32" s="41">
        <v>1</v>
      </c>
      <c r="R32" s="36" t="s">
        <v>42</v>
      </c>
    </row>
    <row r="33" spans="1:18" ht="21.75" customHeight="1">
      <c r="A33" s="25">
        <v>14</v>
      </c>
      <c r="B33" s="41"/>
      <c r="C33" s="36"/>
      <c r="D33" s="26"/>
      <c r="F33" s="25">
        <v>10</v>
      </c>
      <c r="G33" s="41">
        <v>16</v>
      </c>
      <c r="H33" s="36" t="s">
        <v>48</v>
      </c>
      <c r="I33" s="26"/>
      <c r="K33" s="25">
        <v>6</v>
      </c>
      <c r="L33" s="41">
        <v>8</v>
      </c>
      <c r="M33" s="36" t="s">
        <v>45</v>
      </c>
      <c r="P33" s="25">
        <v>2</v>
      </c>
      <c r="Q33" s="41">
        <v>2</v>
      </c>
      <c r="R33" s="36" t="s">
        <v>43</v>
      </c>
    </row>
    <row r="34" spans="1:18" ht="21.75" customHeight="1">
      <c r="A34" s="25">
        <v>15</v>
      </c>
      <c r="B34" s="41"/>
      <c r="C34" s="36"/>
      <c r="D34" s="26"/>
      <c r="F34" s="25">
        <v>11</v>
      </c>
      <c r="G34" s="41">
        <v>4</v>
      </c>
      <c r="H34" s="36" t="s">
        <v>12</v>
      </c>
      <c r="I34" s="26"/>
      <c r="K34" s="25">
        <v>7</v>
      </c>
      <c r="L34" s="41">
        <v>6</v>
      </c>
      <c r="M34" s="36" t="s">
        <v>13</v>
      </c>
      <c r="P34" s="25">
        <v>3</v>
      </c>
      <c r="Q34" s="41">
        <v>7</v>
      </c>
      <c r="R34" s="36" t="s">
        <v>38</v>
      </c>
    </row>
    <row r="35" spans="1:18" ht="21.75" customHeight="1">
      <c r="A35" s="25">
        <v>16</v>
      </c>
      <c r="B35" s="41"/>
      <c r="C35" s="36"/>
      <c r="D35" s="26"/>
      <c r="F35" s="25">
        <v>12</v>
      </c>
      <c r="G35" s="41">
        <v>12</v>
      </c>
      <c r="H35" s="36" t="s">
        <v>32</v>
      </c>
      <c r="I35" s="26"/>
      <c r="K35" s="25">
        <v>8</v>
      </c>
      <c r="L35" s="41">
        <v>9</v>
      </c>
      <c r="M35" s="36" t="s">
        <v>47</v>
      </c>
      <c r="P35" s="25">
        <v>4</v>
      </c>
      <c r="Q35" s="41">
        <v>3</v>
      </c>
      <c r="R35" s="36" t="s">
        <v>29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3" customWidth="1"/>
    <col min="2" max="2" width="3.7109375" style="17" customWidth="1"/>
    <col min="3" max="3" width="17.28125" style="2" customWidth="1"/>
    <col min="4" max="4" width="14.28125" style="5" customWidth="1"/>
    <col min="5" max="5" width="3.7109375" style="2" customWidth="1"/>
    <col min="6" max="6" width="4.421875" style="5" customWidth="1"/>
    <col min="7" max="7" width="7.57421875" style="12" customWidth="1"/>
    <col min="8" max="8" width="5.7109375" style="5" customWidth="1"/>
    <col min="9" max="9" width="8.7109375" style="6" customWidth="1"/>
    <col min="10" max="10" width="1.7109375" style="2" customWidth="1"/>
    <col min="11" max="11" width="3.28125" style="7" customWidth="1"/>
    <col min="12" max="14" width="3.7109375" style="3" customWidth="1"/>
    <col min="15" max="15" width="3.7109375" style="7" customWidth="1"/>
    <col min="16" max="17" width="3.28125" style="3" customWidth="1"/>
    <col min="18" max="18" width="3.7109375" style="3" customWidth="1"/>
    <col min="19" max="24" width="2.7109375" style="3" customWidth="1"/>
    <col min="25" max="31" width="2.7109375" style="0" customWidth="1"/>
  </cols>
  <sheetData>
    <row r="1" spans="5:10" ht="11.25" customHeight="1">
      <c r="E1" s="5"/>
      <c r="I1" s="3"/>
      <c r="J1" s="5"/>
    </row>
    <row r="2" spans="3:10" ht="11.25" customHeight="1">
      <c r="C2" s="14" t="str">
        <f>'[1]eng'!$D$1</f>
        <v>Plouay (56)</v>
      </c>
      <c r="D2" s="52" t="s">
        <v>39</v>
      </c>
      <c r="E2" s="3"/>
      <c r="F2" s="29"/>
      <c r="G2" s="32">
        <f>'[1]eng'!E1</f>
        <v>42609</v>
      </c>
      <c r="H2" s="16"/>
      <c r="I2" s="21"/>
      <c r="J2" s="21"/>
    </row>
    <row r="3" spans="3:10" ht="11.25" customHeight="1">
      <c r="C3" s="14"/>
      <c r="D3" s="17" t="str">
        <f>'[1]eng'!E2</f>
        <v>ucp plouay</v>
      </c>
      <c r="E3" s="3"/>
      <c r="F3" s="16"/>
      <c r="I3" s="21"/>
      <c r="J3" s="21"/>
    </row>
    <row r="4" spans="2:10" ht="11.25" customHeight="1">
      <c r="B4" s="1"/>
      <c r="C4" s="14" t="s">
        <v>11</v>
      </c>
      <c r="D4" s="8"/>
      <c r="E4" s="23"/>
      <c r="F4" s="3"/>
      <c r="G4" s="3"/>
      <c r="H4" s="10"/>
      <c r="J4" s="21"/>
    </row>
    <row r="5" spans="1:10" ht="11.25" customHeight="1">
      <c r="A5" s="13">
        <f aca="true" t="shared" si="0" ref="A5:A17">A4+1</f>
        <v>1</v>
      </c>
      <c r="B5" s="41">
        <v>8</v>
      </c>
      <c r="C5" s="9" t="str">
        <f>VLOOKUP(B5,'[1]eng'!$C$4:$E$119,2)</f>
        <v>MONPETIT-LE BRUN Luc</v>
      </c>
      <c r="D5" s="9" t="str">
        <f>VLOOKUP($B5,'[1]eng'!$C$4:$F$119,3)</f>
        <v>ccc jersey</v>
      </c>
      <c r="E5" s="23"/>
      <c r="F5" s="3"/>
      <c r="G5" s="3"/>
      <c r="H5" s="10"/>
      <c r="J5" s="21"/>
    </row>
    <row r="6" spans="1:24" ht="11.25" customHeight="1">
      <c r="A6" s="13">
        <f t="shared" si="0"/>
        <v>2</v>
      </c>
      <c r="B6" s="41">
        <v>3</v>
      </c>
      <c r="C6" s="9" t="str">
        <f>VLOOKUP(B6,'[1]eng'!$C$4:$E$119,2)</f>
        <v>HAZARD Nathanael</v>
      </c>
      <c r="D6" s="9" t="str">
        <f>VLOOKUP($B6,'[1]eng'!$C$4:$F$119,3)</f>
        <v>ecole vtt du lie</v>
      </c>
      <c r="E6" s="6"/>
      <c r="F6" s="3"/>
      <c r="G6" s="3"/>
      <c r="H6" s="10"/>
      <c r="J6" s="5"/>
      <c r="K6" s="4"/>
      <c r="L6" s="11"/>
      <c r="M6" s="11"/>
      <c r="N6" s="11"/>
      <c r="O6" s="20"/>
      <c r="P6" s="11"/>
      <c r="Q6" s="11"/>
      <c r="R6" s="11"/>
      <c r="S6" s="11"/>
      <c r="T6" s="11"/>
      <c r="U6" s="11"/>
      <c r="V6" s="11"/>
      <c r="W6" s="11"/>
      <c r="X6" s="11"/>
    </row>
    <row r="7" spans="1:18" ht="11.25" customHeight="1">
      <c r="A7" s="13">
        <f t="shared" si="0"/>
        <v>3</v>
      </c>
      <c r="B7" s="41">
        <v>7</v>
      </c>
      <c r="C7" s="9" t="str">
        <f>VLOOKUP(B7,'[1]eng'!$C$4:$E$119,2)</f>
        <v>DACQUAIT Antoine</v>
      </c>
      <c r="D7" s="9" t="str">
        <f>VLOOKUP($B7,'[1]eng'!$C$4:$F$119,3)</f>
        <v>vélo taupont</v>
      </c>
      <c r="E7" s="3"/>
      <c r="F7" s="3"/>
      <c r="G7" s="3"/>
      <c r="H7" s="10"/>
      <c r="I7" s="28"/>
      <c r="J7" s="3"/>
      <c r="K7" s="4"/>
      <c r="L7" s="11"/>
      <c r="M7" s="11"/>
      <c r="N7" s="11"/>
      <c r="O7" s="20"/>
      <c r="P7" s="11"/>
      <c r="Q7" s="11"/>
      <c r="R7" s="11"/>
    </row>
    <row r="8" spans="1:18" ht="11.25" customHeight="1">
      <c r="A8" s="13">
        <f t="shared" si="0"/>
        <v>4</v>
      </c>
      <c r="B8" s="41">
        <v>4</v>
      </c>
      <c r="C8" s="9" t="str">
        <f>VLOOKUP(B8,'[1]eng'!$C$4:$E$119,2)</f>
        <v>GUGUEN Kilian</v>
      </c>
      <c r="D8" s="9" t="str">
        <f>VLOOKUP($B8,'[1]eng'!$C$4:$F$119,3)</f>
        <v>ecole vtt du lie</v>
      </c>
      <c r="E8" s="6"/>
      <c r="F8" s="3"/>
      <c r="G8" s="3"/>
      <c r="H8" s="10"/>
      <c r="I8" s="28"/>
      <c r="J8" s="5"/>
      <c r="K8" s="4"/>
      <c r="L8" s="11"/>
      <c r="M8" s="11"/>
      <c r="N8" s="11"/>
      <c r="O8" s="20"/>
      <c r="P8" s="11"/>
      <c r="Q8" s="11"/>
      <c r="R8" s="11"/>
    </row>
    <row r="9" spans="1:8" ht="11.25" customHeight="1">
      <c r="A9" s="13">
        <f t="shared" si="0"/>
        <v>5</v>
      </c>
      <c r="B9" s="41">
        <v>16</v>
      </c>
      <c r="C9" s="9" t="str">
        <f>VLOOKUP(B9,'[1]eng'!$C$4:$E$119,2)</f>
        <v>LE BEUX DAVID</v>
      </c>
      <c r="D9" s="9" t="str">
        <f>VLOOKUP($B9,'[1]eng'!$C$4:$F$119,3)</f>
        <v>hennebont</v>
      </c>
      <c r="E9" s="23"/>
      <c r="F9" s="3"/>
      <c r="G9" s="3"/>
      <c r="H9" s="10"/>
    </row>
    <row r="10" spans="1:18" ht="11.25" customHeight="1">
      <c r="A10" s="13">
        <f t="shared" si="0"/>
        <v>6</v>
      </c>
      <c r="B10" s="41">
        <v>5</v>
      </c>
      <c r="C10" s="9" t="str">
        <f>VLOOKUP(B10,'[1]eng'!$C$4:$E$119,2)</f>
        <v>GIGUELAY Adrien</v>
      </c>
      <c r="D10" s="9" t="str">
        <f>VLOOKUP($B10,'[1]eng'!$C$4:$F$119,3)</f>
        <v>nantes</v>
      </c>
      <c r="E10" s="21"/>
      <c r="F10" s="3"/>
      <c r="G10" s="3"/>
      <c r="H10" s="10"/>
      <c r="J10" s="3"/>
      <c r="K10" s="4"/>
      <c r="L10" s="11"/>
      <c r="M10" s="11"/>
      <c r="N10" s="11"/>
      <c r="O10" s="20"/>
      <c r="P10" s="11"/>
      <c r="Q10" s="11"/>
      <c r="R10" s="11"/>
    </row>
    <row r="11" spans="1:18" ht="11.25" customHeight="1">
      <c r="A11" s="13">
        <f t="shared" si="0"/>
        <v>7</v>
      </c>
      <c r="B11" s="41">
        <v>15</v>
      </c>
      <c r="C11" s="9" t="str">
        <f>VLOOKUP(B11,'[1]eng'!$C$4:$E$119,2)</f>
        <v>CORBIN Theo</v>
      </c>
      <c r="D11" s="9" t="str">
        <f>VLOOKUP($B11,'[1]eng'!$C$4:$F$119,3)</f>
        <v>ecole vtt du lie</v>
      </c>
      <c r="E11" s="21"/>
      <c r="F11" s="3"/>
      <c r="G11" s="3"/>
      <c r="H11" s="10"/>
      <c r="J11" s="5"/>
      <c r="K11" s="4"/>
      <c r="L11" s="11"/>
      <c r="M11" s="11"/>
      <c r="N11" s="11"/>
      <c r="O11" s="20"/>
      <c r="P11" s="11"/>
      <c r="Q11" s="11"/>
      <c r="R11" s="11"/>
    </row>
    <row r="12" spans="1:18" ht="11.25" customHeight="1">
      <c r="A12" s="13">
        <f t="shared" si="0"/>
        <v>8</v>
      </c>
      <c r="B12" s="41">
        <v>6</v>
      </c>
      <c r="C12" s="9" t="str">
        <f>VLOOKUP(B12,'[1]eng'!$C$4:$E$119,2)</f>
        <v>SINQUIN Emile</v>
      </c>
      <c r="D12" s="9" t="str">
        <f>VLOOKUP($B12,'[1]eng'!$C$4:$F$119,3)</f>
        <v>vcp loudeac</v>
      </c>
      <c r="E12" s="21"/>
      <c r="F12" s="3"/>
      <c r="G12" s="3"/>
      <c r="H12" s="10"/>
      <c r="J12" s="5"/>
      <c r="K12" s="4"/>
      <c r="L12" s="11"/>
      <c r="M12" s="11"/>
      <c r="N12" s="11"/>
      <c r="O12" s="20"/>
      <c r="P12" s="11"/>
      <c r="Q12" s="11"/>
      <c r="R12" s="11"/>
    </row>
    <row r="13" spans="1:18" ht="11.25" customHeight="1">
      <c r="A13" s="13">
        <f t="shared" si="0"/>
        <v>9</v>
      </c>
      <c r="B13" s="41">
        <v>9</v>
      </c>
      <c r="C13" s="9" t="str">
        <f>VLOOKUP(B13,'[1]eng'!$C$4:$E$119,2)</f>
        <v>LUTZ Jacques</v>
      </c>
      <c r="D13" s="9" t="str">
        <f>VLOOKUP($B13,'[1]eng'!$C$4:$F$119,3)</f>
        <v>ccc jersey</v>
      </c>
      <c r="E13" s="21"/>
      <c r="F13" s="3"/>
      <c r="G13" s="3"/>
      <c r="H13" s="10"/>
      <c r="J13" s="5"/>
      <c r="K13" s="4"/>
      <c r="L13" s="11"/>
      <c r="M13" s="11"/>
      <c r="N13" s="11"/>
      <c r="O13" s="20"/>
      <c r="P13" s="11"/>
      <c r="Q13" s="11"/>
      <c r="R13" s="11"/>
    </row>
    <row r="14" spans="1:18" ht="11.25" customHeight="1">
      <c r="A14" s="13">
        <f t="shared" si="0"/>
        <v>10</v>
      </c>
      <c r="B14" s="41">
        <v>16</v>
      </c>
      <c r="C14" s="9" t="str">
        <f>VLOOKUP(B14,'[1]eng'!$C$4:$E$119,2)</f>
        <v>LE BEUX DAVID</v>
      </c>
      <c r="D14" s="9" t="str">
        <f>VLOOKUP($B14,'[1]eng'!$C$4:$F$119,3)</f>
        <v>hennebont</v>
      </c>
      <c r="E14" s="21"/>
      <c r="F14" s="3"/>
      <c r="G14" s="3"/>
      <c r="H14" s="10"/>
      <c r="J14" s="3"/>
      <c r="K14" s="4"/>
      <c r="L14" s="11"/>
      <c r="M14" s="11"/>
      <c r="N14" s="11"/>
      <c r="O14" s="20"/>
      <c r="P14" s="11"/>
      <c r="Q14" s="11"/>
      <c r="R14" s="11"/>
    </row>
    <row r="15" spans="1:18" ht="11.25" customHeight="1">
      <c r="A15" s="13">
        <f t="shared" si="0"/>
        <v>11</v>
      </c>
      <c r="B15" s="41">
        <v>2</v>
      </c>
      <c r="C15" s="9" t="str">
        <f>VLOOKUP(B15,'[1]eng'!$C$4:$E$119,2)</f>
        <v>BIENVENU Olivier</v>
      </c>
      <c r="D15" s="9" t="str">
        <f>VLOOKUP($B15,'[1]eng'!$C$4:$F$119,3)</f>
        <v>team bikers 22</v>
      </c>
      <c r="E15" s="21"/>
      <c r="F15" s="3"/>
      <c r="G15" s="30"/>
      <c r="H15" s="10"/>
      <c r="J15" s="5"/>
      <c r="K15" s="4"/>
      <c r="L15" s="11"/>
      <c r="M15" s="11"/>
      <c r="N15" s="11"/>
      <c r="O15" s="20"/>
      <c r="P15" s="11"/>
      <c r="Q15" s="11"/>
      <c r="R15" s="11"/>
    </row>
    <row r="16" spans="1:18" ht="11.25" customHeight="1">
      <c r="A16" s="13">
        <f t="shared" si="0"/>
        <v>12</v>
      </c>
      <c r="B16" s="41">
        <v>1</v>
      </c>
      <c r="C16" s="9" t="str">
        <f>VLOOKUP(B16,'[1]eng'!$C$4:$E$119,2)</f>
        <v>LE BOUDEC Sébastien </v>
      </c>
      <c r="D16" s="9" t="str">
        <f>VLOOKUP($B16,'[1]eng'!$C$4:$F$119,3)</f>
        <v>vcp loudéac</v>
      </c>
      <c r="E16" s="21"/>
      <c r="F16" s="3"/>
      <c r="G16" s="30"/>
      <c r="H16" s="10"/>
      <c r="J16" s="5"/>
      <c r="K16" s="4"/>
      <c r="L16" s="11"/>
      <c r="M16" s="11"/>
      <c r="N16" s="11"/>
      <c r="O16" s="20"/>
      <c r="P16" s="11"/>
      <c r="Q16" s="11"/>
      <c r="R16" s="11"/>
    </row>
    <row r="17" spans="1:18" ht="11.25" customHeight="1">
      <c r="A17" s="13">
        <f t="shared" si="0"/>
        <v>13</v>
      </c>
      <c r="B17" s="41">
        <v>12</v>
      </c>
      <c r="C17" s="9" t="str">
        <f>VLOOKUP(B17,'[1]eng'!$C$4:$E$119,2)</f>
        <v>GUYOT Paul</v>
      </c>
      <c r="D17" s="9" t="str">
        <f>VLOOKUP($B17,'[1]eng'!$C$4:$F$119,3)</f>
        <v>ecole vtt du lie</v>
      </c>
      <c r="E17" s="21"/>
      <c r="F17" s="3"/>
      <c r="G17" s="3"/>
      <c r="H17" s="10"/>
      <c r="J17" s="5"/>
      <c r="K17" s="4"/>
      <c r="L17" s="11"/>
      <c r="M17" s="11"/>
      <c r="N17" s="11"/>
      <c r="O17" s="20"/>
      <c r="P17" s="11"/>
      <c r="Q17" s="11"/>
      <c r="R17" s="11"/>
    </row>
    <row r="18" spans="2:4" ht="11.25" customHeight="1">
      <c r="B18" s="41"/>
      <c r="C18" s="9"/>
      <c r="D18" s="9"/>
    </row>
    <row r="19" spans="2:4" ht="11.25" customHeight="1">
      <c r="B19" s="41"/>
      <c r="C19" s="9"/>
      <c r="D19" s="9"/>
    </row>
    <row r="20" spans="2:4" ht="11.25" customHeight="1">
      <c r="B20" s="41"/>
      <c r="C20" s="9"/>
      <c r="D20" s="9"/>
    </row>
  </sheetData>
  <sheetProtection/>
  <printOptions/>
  <pageMargins left="0" right="0" top="0" bottom="0.6692913385826772" header="0.5118110236220472" footer="0.5118110236220472"/>
  <pageSetup horizontalDpi="300" verticalDpi="300" orientation="portrait" paperSize="9" r:id="rId1"/>
  <headerFooter alignWithMargins="0">
    <oddFooter>&amp;Lrésultats sur :&amp;Cwww.bretagne-vtt.com&amp;Rédité le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Admin</cp:lastModifiedBy>
  <cp:lastPrinted>2016-08-27T12:42:20Z</cp:lastPrinted>
  <dcterms:created xsi:type="dcterms:W3CDTF">1999-04-20T21:53:46Z</dcterms:created>
  <dcterms:modified xsi:type="dcterms:W3CDTF">2016-08-27T12:45:00Z</dcterms:modified>
  <cp:category/>
  <cp:version/>
  <cp:contentType/>
  <cp:contentStatus/>
</cp:coreProperties>
</file>